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930" yWindow="240" windowWidth="13665" windowHeight="8010" tabRatio="935" firstSheet="4" activeTab="4"/>
  </bookViews>
  <sheets>
    <sheet name="modList14_1" sheetId="630" state="veryHidden" r:id="rId1"/>
    <sheet name="modProv" sheetId="631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1.10" sheetId="623" r:id="rId8"/>
    <sheet name="Форма 1.10" sheetId="624" r:id="rId9"/>
    <sheet name="Форма 1.0.1 | Форма 1.11.1" sheetId="632" r:id="rId10"/>
    <sheet name="Форма 1.11.1" sheetId="625" r:id="rId11"/>
    <sheet name="Форма 1.0.1 | Т-транс" sheetId="614" state="veryHidden" r:id="rId12"/>
    <sheet name="Форма 1.11.2 | Т-транс" sheetId="567" state="veryHidden" r:id="rId13"/>
    <sheet name="Форма 1.0.1 | Т-гор.вода" sheetId="616" r:id="rId14"/>
    <sheet name="Форма 1.11.2 | Т-гор.вода" sheetId="560" r:id="rId15"/>
    <sheet name="Форма 1.0.1 | Т-подкл(инд)" sheetId="617" state="veryHidden" r:id="rId16"/>
    <sheet name="Форма 1.11.3 | Т-подкл(инд)" sheetId="598" state="veryHidden" r:id="rId17"/>
    <sheet name="Форма 1.0.1 | Т-подкл" sheetId="618" state="veryHidden" r:id="rId18"/>
    <sheet name="Форма 1.11.3 | Т-подкл" sheetId="566" state="veryHidden" r:id="rId19"/>
    <sheet name="Форма 1.0.2" sheetId="550" state="veryHidden" r:id="rId20"/>
    <sheet name="Сведения об изменении" sheetId="568" r:id="rId21"/>
    <sheet name="Комментарии" sheetId="431" r:id="rId22"/>
    <sheet name="Проверка" sheetId="546" r:id="rId23"/>
    <sheet name="et_union_hor" sheetId="471" state="veryHidden" r:id="rId24"/>
    <sheet name="TEHSHEET" sheetId="205" state="veryHidden" r:id="rId25"/>
    <sheet name="modListTempFilter" sheetId="620" state="veryHidden" r:id="rId26"/>
    <sheet name="modCheckCyan" sheetId="612" state="veryHidden" r:id="rId27"/>
    <sheet name="REESTR_LINK" sheetId="602" state="veryHidden" r:id="rId28"/>
    <sheet name="REESTR_DS" sheetId="603" state="veryHidden" r:id="rId29"/>
    <sheet name="modHTTP" sheetId="604" state="veryHidden" r:id="rId30"/>
    <sheet name="modfrmRezimChoose" sheetId="609" state="veryHidden" r:id="rId31"/>
    <sheet name="modSheetMain" sheetId="599" state="veryHidden" r:id="rId32"/>
    <sheet name="REESTR_VT" sheetId="577" state="veryHidden" r:id="rId33"/>
    <sheet name="REESTR_VED" sheetId="579" state="veryHidden" r:id="rId34"/>
    <sheet name="modfrmReestrObj" sheetId="570" state="veryHidden" r:id="rId35"/>
    <sheet name="AllSheetsInThisWorkbook" sheetId="389" state="veryHidden" r:id="rId36"/>
    <sheet name="et_union_vert" sheetId="521" state="veryHidden" r:id="rId37"/>
    <sheet name="modInstruction" sheetId="605" state="veryHidden" r:id="rId38"/>
    <sheet name="modRegion" sheetId="528" state="veryHidden" r:id="rId39"/>
    <sheet name="modReestr" sheetId="433" state="veryHidden" r:id="rId40"/>
    <sheet name="modfrmReestr" sheetId="434" state="veryHidden" r:id="rId41"/>
    <sheet name="modUpdTemplMain" sheetId="424" state="veryHidden" r:id="rId42"/>
    <sheet name="REESTR_ORG" sheetId="390" state="veryHidden" r:id="rId43"/>
    <sheet name="modClassifierValidate" sheetId="400" state="veryHidden" r:id="rId44"/>
    <sheet name="modHyp" sheetId="398" state="veryHidden" r:id="rId45"/>
    <sheet name="modServiceModule" sheetId="594" state="veryHidden" r:id="rId46"/>
    <sheet name="modList00" sheetId="498" state="veryHidden" r:id="rId47"/>
    <sheet name="modList01" sheetId="551" state="veryHidden" r:id="rId48"/>
    <sheet name="modList02" sheetId="504" state="veryHidden" r:id="rId49"/>
    <sheet name="modList03" sheetId="549" state="veryHidden" r:id="rId50"/>
    <sheet name="modList13" sheetId="626" state="veryHidden" r:id="rId51"/>
    <sheet name="REESTR_MO_FILTER" sheetId="621" state="veryHidden" r:id="rId52"/>
    <sheet name="REESTR_MO" sheetId="518" state="veryHidden" r:id="rId53"/>
    <sheet name="modInfo" sheetId="513" state="veryHidden" r:id="rId54"/>
    <sheet name="modList05" sheetId="619" state="veryHidden" r:id="rId55"/>
    <sheet name="modList06" sheetId="553" state="veryHidden" r:id="rId56"/>
    <sheet name="modList07" sheetId="569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2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1.11.3 | Т-подкл'!$M$28</definedName>
    <definedName name="add_CT_2">'Форма 1.11.2 | Т-транс'!$M$28</definedName>
    <definedName name="add_CT_9">'Форма 1.11.3 | Т-подкл(инд)'!$M$28</definedName>
    <definedName name="add_MO_10">'Форма 1.11.3 | Т-подкл'!$M$29</definedName>
    <definedName name="add_MO_2">'Форма 1.11.2 | Т-транс'!$M$29</definedName>
    <definedName name="add_MO_9">'Форма 1.11.3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1.11.2 | Т-гор.вода'!$M$25</definedName>
    <definedName name="add_Rate_10">'Форма 1.11.3 | Т-подкл'!$M$30</definedName>
    <definedName name="add_Rate_2">'Форма 1.11.2 | Т-транс'!$M$30</definedName>
    <definedName name="add_Rate_9">'Форма 1.11.3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1.11.2 | Т-транс'!$M$27</definedName>
    <definedName name="add_Warm_5">'Форма 1.11.2 | Т-гор.вода'!$M$28</definedName>
    <definedName name="anscount" hidden="1">1</definedName>
    <definedName name="apr_10">'Форма 1.11.3 | Т-подкл'!$AC$7:$AI$12</definedName>
    <definedName name="apr_2">'Форма 1.11.2 | Т-транс'!$O$8:$T$11</definedName>
    <definedName name="apr_9">'Форма 1.11.3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1.11.3 | Т-подкл'!$M$19:$AL$30</definedName>
    <definedName name="checkCell_List06_10_double_date">'Форма 1.11.3 | Т-подкл'!$AM$19:$AM$30</definedName>
    <definedName name="checkCell_List06_10_plata1">'Форма 1.11.3 | Т-подкл'!$AC$15:$AD$30</definedName>
    <definedName name="checkCell_List06_10_plata2">'Форма 1.11.3 | Т-подкл'!$AE$15:$AF$30</definedName>
    <definedName name="checkCell_List06_10_unique">'Форма 1.11.3 | Т-подкл'!$AN$19:$AN$30</definedName>
    <definedName name="checkCell_List06_2">'Форма 1.11.2 | Т-транс'!$M$18:$W$30</definedName>
    <definedName name="checkCell_List06_2_double_date">'Форма 1.11.2 | Т-транс'!$X$18:$X$30</definedName>
    <definedName name="checkCell_List06_2_unique_t">'Форма 1.11.2 | Т-транс'!$M$18:$M$30</definedName>
    <definedName name="checkCell_List06_2_unique_t1">'Форма 1.11.2 | Т-транс'!$Y$18:$Y$30</definedName>
    <definedName name="checkCell_List06_5">'Форма 1.11.2 | Т-гор.вода'!$M$18:$EZ$28</definedName>
    <definedName name="checkCell_List06_5_double_date">'Форма 1.11.2 | Т-гор.вода'!$FA$18:$FA$28</definedName>
    <definedName name="checkCell_List06_5_OneR">'Форма 1.11.2 | Т-гор.вода'!$P$15:$R$28</definedName>
    <definedName name="checkCell_List06_5_OneR_1c">'Форма 1.11.2 | Т-гор.вода'!$P$15:$P$28</definedName>
    <definedName name="checkCell_List06_5_OneR_2c">'Форма 1.11.2 | Т-гор.вода'!$Q$15:$R$28</definedName>
    <definedName name="checkCell_List06_5_TwoR">'Форма 1.11.2 | Т-гор.вода'!$S$15:$W$28</definedName>
    <definedName name="checkCell_List06_5_TwoR_1c">'Форма 1.11.2 | Т-гор.вода'!$S$15:$T$28</definedName>
    <definedName name="checkCell_List06_5_TwoR_2c">'Форма 1.11.2 | Т-гор.вода'!$U$15:$W$28</definedName>
    <definedName name="checkCell_List06_5_unique_t">'Форма 1.11.2 | Т-гор.вода'!$M$18:$M$28</definedName>
    <definedName name="checkCell_List06_5_unique_t1">'Форма 1.11.2 | Т-гор.вода'!$FB$18:$FB$28</definedName>
    <definedName name="checkCell_List06_9">'Форма 1.11.3 | Т-подкл(инд)'!$M$19:$AM$30</definedName>
    <definedName name="checkCell_List06_9_double_date">'Форма 1.11.3 | Т-подкл(инд)'!$AN$19:$AN$30</definedName>
    <definedName name="checkCell_List06_9_unique">'Форма 1.11.3 | Т-подкл(инд)'!$AO$19:$AO$30</definedName>
    <definedName name="checkCell_List07">'Сведения об изменении'!$D$11:$E$13</definedName>
    <definedName name="checkCell_List13">'Форма 1.10'!$D$10:$H$14</definedName>
    <definedName name="checkCells_List05_10">'Форма 1.0.1 | Т-подкл'!$F$7:$I$17</definedName>
    <definedName name="checkCells_List05_11">'Форма 1.0.1 | Форма 1.10'!$F$7:$I$13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Cells_List14_1">'Форма 1.11.1'!$D$14:$L$34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1.11.2 | Т-гор.вода'!$O$23</definedName>
    <definedName name="connection_flag">Титульный!$F$36</definedName>
    <definedName name="CURRENT_DATE">TEHSHEET!$H$29</definedName>
    <definedName name="data_List13">'Форма 1.10'!$F$10:$H$14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1.11.2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1.10'!$H$9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List13_1">et_union_hor!$304:$304</definedName>
    <definedName name="et_List14_1_1">et_union_hor!$309:$310</definedName>
    <definedName name="et_List14_1_2">et_union_hor!$321:$321</definedName>
    <definedName name="et_List14_1_3">et_union_hor!$326:$326</definedName>
    <definedName name="et_List14_1_4">et_union_hor!$315:$316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1.11.3 | Т-подкл'!$L$5</definedName>
    <definedName name="header_2">'Форма 1.11.2 | Т-транс'!$L$5</definedName>
    <definedName name="header_5">'Форма 1.11.2 | Т-гор.вода'!$L$5</definedName>
    <definedName name="header_9">'Форма 1.11.3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1.10'!$A$1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REESTR_MO!$A$2:$D$370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1.11.3 | Т-подкл'!$12:$12</definedName>
    <definedName name="List06_10_flagDS">'Форма 1.11.3 | Т-подкл'!$Y$18:$Y$30</definedName>
    <definedName name="List06_10_flagTN">'Форма 1.11.3 | Т-подкл'!$Q$18:$T$30</definedName>
    <definedName name="List06_10_flagTS">'Форма 1.11.3 | Т-подкл'!$U$18:$X$30</definedName>
    <definedName name="List06_10_MC2">'Форма 1.11.3 | Т-подкл'!$AK$19:$AK$30</definedName>
    <definedName name="List06_10_note">'Форма 1.11.3 | Т-подкл'!$AL$19:$AL$30</definedName>
    <definedName name="List06_10_Period">'Форма 1.11.3 | Т-подкл'!$AC$19:$AJ$30</definedName>
    <definedName name="List06_10_pl">'Форма 1.11.3 | Т-подкл'!$11:$11</definedName>
    <definedName name="List06_10_region">'Форма 1.11.3 | Т-подкл'!$Q$22:$AB$24</definedName>
    <definedName name="List06_2_DP">'Форма 1.11.2 | Т-транс'!$11:$11</definedName>
    <definedName name="List06_2_MC">'Форма 1.11.2 | Т-транс'!$O$18:$O$30</definedName>
    <definedName name="List06_2_MC2">'Форма 1.11.2 | Т-транс'!$V$18:$V$30</definedName>
    <definedName name="List06_2_note">'Форма 1.11.2 | Т-транс'!$W$18:$W$30</definedName>
    <definedName name="List06_2_Period">'Форма 1.11.2 | Т-транс'!$O$18:$U$30</definedName>
    <definedName name="List06_5_1_changeColor">'Форма 1.11.2 | Т-гор.вода'!$O$23:$AB$25</definedName>
    <definedName name="List06_5_DP">'Форма 1.11.2 | Т-гор.вода'!$11:$11</definedName>
    <definedName name="List06_5_MC">'[1]Т-гор'!$O$18:$O$32</definedName>
    <definedName name="List06_5_MC2">'Форма 1.11.2 | Т-гор.вода'!$EY$18:$EY$28</definedName>
    <definedName name="List06_5_note">'Форма 1.11.2 | Т-гор.вода'!$EZ$18:$EZ$28</definedName>
    <definedName name="List06_5_Period">'Форма 1.11.2 | Т-гор.вода'!$O$18:$AB$28</definedName>
    <definedName name="List06_9_DP">'Форма 1.11.3 | Т-подкл(инд)'!$12:$12</definedName>
    <definedName name="List06_9_flagDS">'Форма 1.11.3 | Т-подкл(инд)'!$Z$18:$Z$30</definedName>
    <definedName name="List06_9_flagPN">'Форма 1.11.3 | Т-подкл(инд)'!$N$18:$N$30</definedName>
    <definedName name="List06_9_flagTN">'Форма 1.11.3 | Т-подкл(инд)'!$R$18:$U$30</definedName>
    <definedName name="List06_9_flagTS">'Форма 1.11.3 | Т-подкл(инд)'!$V$18:$Y$30</definedName>
    <definedName name="List06_9_MC2">'Форма 1.11.3 | Т-подкл(инд)'!$AL$19:$AL$30</definedName>
    <definedName name="List06_9_note">'Форма 1.11.3 | Т-подкл(инд)'!$AM$19:$AM$30</definedName>
    <definedName name="List06_9_Period">'Форма 1.11.3 | Т-подкл(инд)'!$AD$19:$AK$30</definedName>
    <definedName name="List06_9_pl">'Форма 1.11.3 | Т-подкл(инд)'!$11:$11</definedName>
    <definedName name="List06_9_region">'Форма 1.11.3 | Т-подкл(инд)'!$R$22:$AC$25</definedName>
    <definedName name="List13_GroundMaterials_1">'Форма 1.10'!$G$10:$G$14</definedName>
    <definedName name="List13_note">'Форма 1.10'!$H$10:$H$14</definedName>
    <definedName name="List14_1_Date">'Форма 1.11.1'!$H$17:$I$18</definedName>
    <definedName name="List14_1_Date_1">'Форма 1.11.1'!$H$22:$I$34</definedName>
    <definedName name="List14_1_DPR">'Форма 1.11.1'!$K$20</definedName>
    <definedName name="List14_1_flagIPR">'Форма 1.11.1'!$J$15</definedName>
    <definedName name="List14_1_GroundMaterials_1">'Форма 1.11.1'!$K$15:$K$34</definedName>
    <definedName name="List14_1_hypIPR">'Форма 1.11.1'!$K$15</definedName>
    <definedName name="List14_1_method">'Форма 1.11.1'!$J$17:$J$18</definedName>
    <definedName name="List14_1_note">'Форма 1.11.1'!$L$14:$L$34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1.11.2 | Т-транс'!$O$23</definedName>
    <definedName name="OneRates_5">'Форма 1.11.2 | Т-гор.вода'!$P$23:$R$23</definedName>
    <definedName name="OneRates_5_comp">'Форма 1.11.2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1.10'!$E$13:$E$14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1.11.3 | Т-подкл'!$R$19:$R$30</definedName>
    <definedName name="pDel_List06_10_4">'Форма 1.11.3 | Т-подкл'!$V$19:$V$30</definedName>
    <definedName name="pDel_List06_10_5">'Форма 1.11.3 | Т-подкл'!$Z$19:$Z$30</definedName>
    <definedName name="pDel_List06_10_6">'Форма 1.11.3 | Т-подкл'!$K$19:$K$30</definedName>
    <definedName name="pDel_List06_10_7">'Форма 1.11.3 | Т-подкл'!$N$18:$N$30</definedName>
    <definedName name="pDel_List06_2_1">'Форма 1.11.2 | Т-транс'!$I$18:$K$30</definedName>
    <definedName name="pDel_List06_5_2">'Форма 1.11.2 | Т-гор.вода'!$H$18:$K$28</definedName>
    <definedName name="pDel_List06_9_3">'Форма 1.11.3 | Т-подкл(инд)'!$S$19:$S$30</definedName>
    <definedName name="pDel_List06_9_4">'Форма 1.11.3 | Т-подкл(инд)'!$W$19:$W$30</definedName>
    <definedName name="pDel_List06_9_5">'Форма 1.11.3 | Т-подкл(инд)'!$AA$19:$AA$30</definedName>
    <definedName name="pDel_List06_9_6">'Форма 1.11.3 | Т-подкл(инд)'!$K$19:$K$30</definedName>
    <definedName name="pDel_List06_9_7">'Форма 1.11.3 | Т-подкл(инд)'!$O$18:$O$30</definedName>
    <definedName name="pDel_List07">'Сведения об изменении'!$C$11:$C$13</definedName>
    <definedName name="pDel_List13_1">'Форма 1.10'!$C$13:$C$14</definedName>
    <definedName name="pDel_List14_1_1">'Форма 1.11.1'!$C$17:$C$18</definedName>
    <definedName name="pDel_List14_1_1_2">'Форма 1.11.1'!$G$17:$G$18</definedName>
    <definedName name="pDel_List14_1_2">'Форма 1.11.1'!$C$22:$C$25</definedName>
    <definedName name="pDel_List14_1_2_2">'Форма 1.11.1'!$G$22:$G$25</definedName>
    <definedName name="pDel_List14_1_3">'Форма 1.11.1'!$C$27:$C$28</definedName>
    <definedName name="pDel_List14_1_3_2">'Форма 1.11.1'!$G$27:$G$28</definedName>
    <definedName name="pDel_List14_1_4">'Форма 1.11.1'!$C$30:$C$31</definedName>
    <definedName name="pDel_List14_1_4_2">'Форма 1.11.1'!$G$30:$G$31</definedName>
    <definedName name="pDel_List14_1_5">'Форма 1.11.1'!$C$33:$C$34</definedName>
    <definedName name="pDel_List14_1_5_2">'Форма 1.11.1'!$G$33:$G$34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1.11.3 | Т-подкл'!$AK$15:$AK$30</definedName>
    <definedName name="pIns_List06_2_Period">'Форма 1.11.2 | Т-транс'!$V$14:$V$30</definedName>
    <definedName name="pIns_List06_5_Period">'Форма 1.11.2 | Т-гор.вода'!$EY$18:$EY$28</definedName>
    <definedName name="pIns_List06_9_Period">'Форма 1.11.3 | Т-подкл(инд)'!$AL$19:$AL$30</definedName>
    <definedName name="pIns_List07">'Сведения об изменении'!$E$13</definedName>
    <definedName name="pIns_List13_1">'Форма 1.10'!$E$14</definedName>
    <definedName name="PROT_22">P3_PROT_22,P4_PROT_22,P5_PROT_22</definedName>
    <definedName name="pVDel_List06_10">'Форма 1.11.3 | Т-подкл'!$13:$13</definedName>
    <definedName name="pVDel_List06_2">'Форма 1.11.2 | Т-транс'!$12:$12</definedName>
    <definedName name="pVDel_List06_5">'Форма 1.11.2 | Т-гор.вода'!$12:$12</definedName>
    <definedName name="pVDel_List06_9">'Форма 1.11.3 | Т-подкл(инд)'!$13:$13</definedName>
    <definedName name="QUARTER">TEHSHEET!$F$2:$F$5</definedName>
    <definedName name="REESTR_LINK_RANGE">REESTR_LINK!$A$2:$C$3</definedName>
    <definedName name="REESTR_ORG_RANGE">REESTR_ORG!$A$2:$J$185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1.11.2 | Т-транс'!$P$23:$Q$23</definedName>
    <definedName name="TwoRates_5">'Форма 1.11.2 | Т-гор.вода'!$S$23:$W$23</definedName>
    <definedName name="TwoRates_5_comp">'Форма 1.11.2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1.11.2 | Т-гор.вода'!$M$23</definedName>
    <definedName name="vid_teplnos_12">et_union_hor!$M$82</definedName>
    <definedName name="vid_teplnos_2">'Форма 1.11.2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1.11.2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8" i="560"/>
  <c r="P8"/>
  <c r="M9"/>
  <c r="P9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EM17" s="1"/>
  <c r="EN17" s="1"/>
  <c r="EO17" s="1"/>
  <c r="EP17" s="1"/>
  <c r="EQ17" s="1"/>
  <c r="ER17" s="1"/>
  <c r="ES17" s="1"/>
  <c r="ET17" s="1"/>
  <c r="EU17" s="1"/>
  <c r="EV17" s="1"/>
  <c r="EX17" s="1"/>
  <c r="EY17" s="1"/>
  <c r="EZ17" s="1"/>
  <c r="L18"/>
  <c r="O18"/>
  <c r="L19"/>
  <c r="L20"/>
  <c r="L21"/>
  <c r="L22"/>
  <c r="FC23"/>
  <c r="FB22"/>
  <c r="L23"/>
  <c r="R24"/>
  <c r="AF24"/>
  <c r="AT24"/>
  <c r="BH24"/>
  <c r="BV24"/>
  <c r="CJ24"/>
  <c r="CX24"/>
  <c r="DL24"/>
  <c r="DZ24"/>
  <c r="EN24"/>
  <c r="FA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EN98" i="471"/>
  <c r="DZ98"/>
  <c r="DL98"/>
  <c r="CX98"/>
  <c r="CJ98"/>
  <c r="BV98"/>
  <c r="BH98"/>
  <c r="AT98"/>
  <c r="AF98"/>
  <c r="H12" i="632"/>
  <c r="H11"/>
  <c r="H9"/>
  <c r="H8"/>
  <c r="H7"/>
  <c r="H12" i="623"/>
  <c r="H9"/>
  <c r="H8"/>
  <c r="F33" i="625"/>
  <c r="E33"/>
  <c r="F30"/>
  <c r="E30"/>
  <c r="F27"/>
  <c r="E27"/>
  <c r="F22"/>
  <c r="E22"/>
  <c r="F17"/>
  <c r="E17"/>
  <c r="H12" i="616"/>
  <c r="H9"/>
  <c r="H8"/>
  <c r="R14" i="601"/>
  <c r="H13" i="632" s="1"/>
  <c r="R13" i="601"/>
  <c r="R12"/>
  <c r="P12"/>
  <c r="F13" i="632"/>
  <c r="F12"/>
  <c r="F11"/>
  <c r="F10"/>
  <c r="F9"/>
  <c r="F8"/>
  <c r="M14" i="601"/>
  <c r="M13"/>
  <c r="M12"/>
  <c r="H13" i="616" l="1"/>
  <c r="H13" i="623"/>
  <c r="B3" i="525"/>
  <c r="L94" i="471"/>
  <c r="B2" i="525"/>
  <c r="L96" i="471"/>
  <c r="L97"/>
  <c r="L93"/>
  <c r="L95"/>
  <c r="L92"/>
  <c r="M9" i="566" l="1"/>
  <c r="M9" i="598"/>
  <c r="M9" i="567"/>
  <c r="E8" i="625"/>
  <c r="F8"/>
  <c r="M8" i="566" l="1"/>
  <c r="M8" i="598"/>
  <c r="M8" i="567"/>
  <c r="E7" i="625"/>
  <c r="H7" i="618" l="1"/>
  <c r="H7" i="617"/>
  <c r="H7" i="616"/>
  <c r="H7" i="614"/>
  <c r="N8" i="566"/>
  <c r="N8" i="598"/>
  <c r="O8" i="567"/>
  <c r="N9" i="566"/>
  <c r="N9" i="598"/>
  <c r="O9" i="567"/>
  <c r="F7" i="625"/>
  <c r="H7" i="623"/>
  <c r="L19" i="567"/>
  <c r="F9" i="617"/>
  <c r="L47" i="471"/>
  <c r="L166"/>
  <c r="F11" i="623"/>
  <c r="F288" i="471"/>
  <c r="L18" i="567"/>
  <c r="L20" i="566"/>
  <c r="F12" i="617"/>
  <c r="F12" i="623"/>
  <c r="F13" i="614"/>
  <c r="F291" i="471"/>
  <c r="L22" i="566"/>
  <c r="F290" i="471"/>
  <c r="L20" i="567"/>
  <c r="L50" i="471"/>
  <c r="F11" i="616"/>
  <c r="L21" i="567"/>
  <c r="L21" i="598"/>
  <c r="L164" i="471"/>
  <c r="F10" i="616"/>
  <c r="L178" i="471"/>
  <c r="F12" i="616"/>
  <c r="L46" i="471"/>
  <c r="L163"/>
  <c r="F287"/>
  <c r="F289"/>
  <c r="L21" i="566"/>
  <c r="F10" i="617"/>
  <c r="L22" i="598"/>
  <c r="F11" i="618"/>
  <c r="F9" i="623"/>
  <c r="F11" i="614"/>
  <c r="F9"/>
  <c r="F9" i="618"/>
  <c r="F10"/>
  <c r="F9" i="616"/>
  <c r="L49" i="471"/>
  <c r="F10" i="614"/>
  <c r="L179" i="471"/>
  <c r="F13" i="616"/>
  <c r="F10" i="623"/>
  <c r="F286" i="471"/>
  <c r="L45"/>
  <c r="L20" i="598"/>
  <c r="L22" i="567"/>
  <c r="E2" i="437"/>
  <c r="L165" i="471"/>
  <c r="F8" i="616"/>
  <c r="F8" i="618"/>
  <c r="F11" i="617"/>
  <c r="L48" i="471"/>
  <c r="L19" i="598"/>
  <c r="F12" i="614"/>
  <c r="L19" i="566"/>
  <c r="F13" i="617"/>
  <c r="E3" i="437"/>
  <c r="F8" i="614"/>
  <c r="F8" i="617"/>
  <c r="L180" i="471"/>
  <c r="L181"/>
  <c r="F13" i="618"/>
  <c r="L23" i="567"/>
  <c r="F12" i="618"/>
  <c r="F13" i="623"/>
  <c r="F8"/>
  <c r="H11" l="1"/>
  <c r="R98" i="471" l="1"/>
  <c r="FC97"/>
  <c r="FB96"/>
  <c r="FA97"/>
  <c r="Q51" l="1"/>
  <c r="Z50"/>
  <c r="X50"/>
  <c r="Y49"/>
  <c r="M12" i="550" l="1"/>
  <c r="M241" i="471"/>
  <c r="R256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11" i="617"/>
  <c r="H11" i="616"/>
  <c r="H11" i="614"/>
  <c r="H289" i="471"/>
  <c r="E29" i="205"/>
  <c r="F29"/>
  <c r="Z117" i="471"/>
  <c r="Q118"/>
  <c r="Z134"/>
  <c r="Q135"/>
  <c r="Z151"/>
  <c r="Q152"/>
  <c r="E276"/>
  <c r="E281"/>
  <c r="L79"/>
  <c r="M256"/>
  <c r="Y81"/>
  <c r="L29"/>
  <c r="L77"/>
  <c r="X23" i="567"/>
  <c r="L61" i="471"/>
  <c r="X151"/>
  <c r="L34"/>
  <c r="M246"/>
  <c r="L30"/>
  <c r="X134"/>
  <c r="L62"/>
  <c r="L63"/>
  <c r="Y116"/>
  <c r="M251"/>
  <c r="L32"/>
  <c r="L82"/>
  <c r="Y65"/>
  <c r="L66"/>
  <c r="L81"/>
  <c r="L31"/>
  <c r="L64"/>
  <c r="L65"/>
  <c r="L78"/>
  <c r="Y22" i="567"/>
  <c r="X117" i="471"/>
  <c r="X66"/>
  <c r="Y133"/>
  <c r="X34"/>
  <c r="Y150"/>
  <c r="Y33"/>
  <c r="L80"/>
  <c r="X82"/>
  <c r="L33"/>
  <c r="AM22" i="566"/>
  <c r="AN166" i="471"/>
  <c r="AN22" i="598"/>
  <c r="AM181" i="471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<sst xmlns="http://schemas.openxmlformats.org/spreadsheetml/2006/main" count="4176" uniqueCount="2112">
  <si>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</si>
  <si>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</si>
  <si>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</si>
  <si>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</si>
  <si>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</si>
  <si>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</si>
  <si>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</si>
  <si>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</si>
  <si>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</si>
  <si>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</si>
  <si>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</si>
  <si>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</si>
  <si>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</si>
  <si>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</si>
  <si>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</si>
  <si>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</si>
  <si>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</si>
  <si>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</si>
  <si>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</si>
  <si>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</si>
  <si>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</si>
  <si>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</si>
  <si>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</si>
  <si>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</si>
  <si>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</si>
  <si>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</si>
  <si>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</si>
  <si>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</si>
  <si>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</si>
  <si>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</si>
  <si>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</si>
  <si>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</si>
  <si>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</si>
  <si>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</si>
  <si>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</si>
  <si>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</si>
  <si>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</si>
  <si>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</si>
  <si>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</si>
  <si>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</si>
  <si>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</si>
  <si>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</si>
  <si>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</si>
  <si>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</si>
  <si>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</si>
  <si>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</si>
  <si>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</si>
  <si>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</si>
  <si>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</si>
  <si>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</si>
  <si>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</si>
  <si>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</si>
  <si>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</si>
  <si>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</si>
  <si>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</si>
  <si>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</si>
  <si>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</si>
  <si>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</si>
  <si>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</si>
  <si>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</si>
  <si>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</si>
  <si>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</si>
  <si>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</si>
  <si>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</si>
  <si>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</si>
  <si>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</si>
  <si>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</si>
  <si>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</si>
  <si>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</si>
  <si>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</si>
  <si>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</si>
  <si>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</si>
  <si>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</si>
  <si>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</si>
  <si>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</si>
  <si>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</si>
  <si>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</si>
  <si>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</si>
  <si>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</si>
  <si>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</si>
  <si>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</si>
  <si>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</si>
  <si>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</si>
  <si>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</si>
  <si>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</si>
  <si>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</si>
  <si>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</si>
  <si>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</si>
  <si>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</si>
  <si>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</si>
  <si>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</si>
  <si>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</si>
  <si>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</si>
  <si>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</si>
  <si>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</si>
  <si>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</si>
  <si>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</si>
  <si>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</si>
  <si>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</si>
  <si>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</si>
  <si>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</si>
  <si>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</si>
  <si>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</si>
  <si>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</si>
  <si>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</si>
  <si>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</si>
  <si>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</si>
  <si>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</si>
  <si>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</si>
  <si>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</si>
  <si>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</si>
  <si>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</si>
  <si>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</si>
  <si>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</si>
  <si>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</si>
  <si>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</si>
  <si>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</si>
  <si>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</si>
  <si>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</si>
  <si>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</si>
  <si>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</si>
  <si>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</si>
  <si>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</si>
  <si>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</si>
  <si>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</si>
  <si>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</si>
  <si>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</si>
  <si>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</si>
  <si>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</si>
  <si>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</si>
  <si>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</si>
  <si>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</si>
  <si>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</si>
  <si>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</si>
  <si>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</si>
  <si>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</si>
  <si>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</si>
  <si>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</si>
  <si>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</si>
  <si>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</si>
  <si>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</si>
  <si>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</si>
  <si>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</si>
  <si>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</si>
  <si>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</si>
  <si>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</si>
  <si>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</si>
  <si>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</si>
  <si>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</si>
  <si>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</si>
  <si>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</si>
  <si>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</si>
  <si>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</si>
  <si>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</si>
  <si>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</si>
  <si>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</si>
  <si>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</si>
  <si>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</si>
  <si>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</si>
  <si>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</si>
  <si>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</si>
  <si>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</si>
  <si>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</si>
  <si>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</si>
  <si>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</si>
  <si>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</si>
  <si>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</si>
  <si>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</si>
  <si>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</si>
  <si>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</si>
  <si>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</si>
  <si>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</si>
  <si>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</si>
  <si>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</si>
  <si>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</si>
  <si>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</si>
  <si>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</si>
  <si>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</si>
  <si>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</si>
  <si>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</si>
  <si>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</si>
  <si>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</si>
  <si>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</si>
  <si>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</si>
  <si>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</si>
  <si>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</si>
  <si>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</si>
  <si>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</si>
  <si>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</si>
  <si>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</si>
  <si>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</si>
  <si>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</si>
  <si>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</si>
  <si>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</si>
  <si>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</si>
  <si>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</si>
  <si>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</si>
  <si>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</si>
  <si>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</si>
  <si>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</si>
  <si>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</si>
  <si>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</si>
  <si>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</si>
  <si>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</si>
  <si>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</si>
  <si>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</si>
  <si>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</si>
  <si>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</si>
  <si>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</si>
  <si>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</si>
  <si>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</si>
  <si>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</si>
  <si>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</si>
  <si>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</si>
  <si>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</si>
  <si>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</si>
  <si>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</si>
  <si>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</si>
  <si>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</si>
  <si>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</si>
  <si>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</si>
  <si>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</si>
  <si>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</si>
  <si>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</si>
  <si>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</si>
  <si>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</si>
  <si>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</si>
  <si>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</si>
  <si>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</si>
  <si>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</si>
  <si>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</si>
  <si>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</si>
  <si>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</si>
  <si>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</si>
  <si>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</si>
  <si>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</si>
  <si>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</si>
  <si>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</si>
  <si>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</si>
  <si>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</si>
  <si>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</si>
  <si>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</si>
  <si>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</si>
  <si>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</si>
  <si>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</si>
  <si>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</si>
  <si>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</si>
  <si>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</si>
  <si>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</si>
  <si>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</si>
  <si>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</si>
  <si>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</si>
  <si>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</si>
  <si>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</si>
  <si>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</si>
  <si>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</si>
  <si>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</si>
  <si>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</si>
  <si>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</si>
  <si>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</si>
  <si>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</si>
  <si>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</si>
  <si>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</si>
  <si>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</si>
  <si>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</si>
  <si>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</si>
  <si>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</si>
  <si>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</si>
  <si>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</si>
  <si>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</si>
  <si>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</si>
  <si>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</si>
  <si>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</si>
  <si>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</si>
  <si>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</si>
  <si>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</si>
  <si>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</si>
  <si>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</si>
  <si>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</si>
  <si>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</si>
  <si>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</si>
  <si>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</si>
  <si>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</si>
  <si>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</si>
  <si>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</si>
  <si>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</si>
  <si>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</si>
  <si>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</si>
  <si>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</si>
  <si>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</si>
  <si>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</si>
  <si>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</si>
  <si>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</si>
  <si>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</si>
  <si>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</si>
  <si>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</si>
  <si>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</si>
  <si>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</si>
  <si>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</si>
  <si>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</si>
  <si>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</si>
  <si>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</si>
  <si>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</si>
  <si>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</si>
  <si>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</si>
  <si>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</si>
  <si>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</si>
  <si>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</si>
  <si>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</si>
  <si>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</si>
  <si>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</si>
  <si>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</si>
  <si>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</si>
  <si>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</si>
  <si>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</si>
  <si>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</si>
  <si>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</si>
  <si>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</si>
  <si>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</si>
  <si>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</si>
  <si>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</si>
  <si>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</si>
  <si>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</si>
  <si>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</si>
  <si>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</si>
  <si>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</si>
  <si>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</si>
  <si>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</si>
  <si>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</si>
  <si>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</si>
  <si>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</si>
  <si>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</si>
  <si>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</si>
  <si>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</si>
  <si>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</si>
  <si>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</si>
  <si>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</si>
  <si>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</si>
  <si>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</si>
  <si>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</si>
  <si>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</si>
  <si>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</si>
  <si>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</si>
  <si>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</si>
  <si>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</si>
  <si>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</si>
  <si>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</si>
  <si>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</si>
  <si>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</si>
  <si>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</si>
  <si>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</si>
  <si>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</si>
  <si>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</si>
  <si>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</si>
  <si>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</si>
  <si>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</si>
  <si>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</si>
  <si>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</si>
  <si>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</si>
  <si>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</si>
  <si>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</si>
  <si>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</si>
  <si>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</si>
  <si>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</si>
  <si>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</si>
  <si>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</si>
  <si>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</si>
  <si>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</si>
  <si>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</si>
  <si>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</si>
  <si>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</si>
  <si>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</si>
  <si>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</si>
  <si>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</si>
  <si>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</si>
  <si>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</si>
  <si>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</si>
  <si>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</si>
  <si>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</si>
  <si>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</si>
  <si>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</si>
  <si>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</si>
  <si>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</si>
  <si>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</si>
  <si>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</si>
  <si>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</si>
  <si>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</si>
  <si>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</si>
  <si>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</si>
  <si>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</si>
  <si>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</si>
  <si>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</si>
  <si>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</si>
  <si>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</si>
  <si>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</si>
  <si>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</si>
  <si>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</si>
  <si>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</si>
  <si>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</si>
  <si>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</si>
  <si>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</si>
  <si>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</si>
  <si>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</si>
  <si>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</si>
  <si>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</si>
  <si>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</si>
  <si>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</si>
  <si>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</si>
  <si>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</si>
  <si>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</si>
  <si>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</si>
  <si>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</si>
  <si>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</si>
  <si>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</si>
  <si>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</si>
  <si>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</si>
  <si>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</si>
  <si>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</si>
  <si>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</si>
  <si>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</si>
  <si>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</si>
  <si>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</si>
  <si>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</si>
  <si>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г.Севастополь</t>
  </si>
  <si>
    <t>Информация</t>
  </si>
  <si>
    <t>3.1</t>
  </si>
  <si>
    <t>4.1</t>
  </si>
  <si>
    <t>5.1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</si>
  <si>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</si>
  <si>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</si>
  <si>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</si>
  <si>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</si>
  <si>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</si>
  <si>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</si>
  <si>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</si>
  <si>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</si>
  <si>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</si>
  <si>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</si>
  <si>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</si>
  <si>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</si>
  <si>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</si>
  <si>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</si>
  <si>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</si>
  <si>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</si>
  <si>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</si>
  <si>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</si>
  <si>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</si>
  <si>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</si>
  <si>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</si>
  <si>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</si>
  <si>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</si>
  <si>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</si>
  <si>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</si>
  <si>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</si>
  <si>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</si>
  <si>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</si>
  <si>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</si>
  <si>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</si>
  <si>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</si>
  <si>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</si>
  <si>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</si>
  <si>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</si>
  <si>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</si>
  <si>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</si>
  <si>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</si>
  <si>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</si>
  <si>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</si>
  <si>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</si>
  <si>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</si>
  <si>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</si>
  <si>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</si>
  <si>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</si>
  <si>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</si>
  <si>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</si>
  <si>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</si>
  <si>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</si>
  <si>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</si>
  <si>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</si>
  <si>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</si>
  <si>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</si>
  <si>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</si>
  <si>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</si>
  <si>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</si>
  <si>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</si>
  <si>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</si>
  <si>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</si>
  <si>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</si>
  <si>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</si>
  <si>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</si>
  <si>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</si>
  <si>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</si>
  <si>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</si>
  <si>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</si>
  <si>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</si>
  <si>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</si>
  <si>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</si>
  <si>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</si>
  <si>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</si>
  <si>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</si>
  <si>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</si>
  <si>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</si>
  <si>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</si>
  <si>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</si>
  <si>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</si>
  <si>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</si>
  <si>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</si>
  <si>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</si>
  <si>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</si>
  <si>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</si>
  <si>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</si>
  <si>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</si>
  <si>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</si>
  <si>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</si>
  <si>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</si>
  <si>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</si>
  <si>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</si>
  <si>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</si>
  <si>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</si>
  <si>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</si>
  <si>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</si>
  <si>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</si>
  <si>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</si>
  <si>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</si>
  <si>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</si>
  <si>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</si>
  <si>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</si>
  <si>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</si>
  <si>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</si>
  <si>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</si>
  <si>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</si>
  <si>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</si>
  <si>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</si>
  <si>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</si>
  <si>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</si>
  <si>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</si>
  <si>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</si>
  <si>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</si>
  <si>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</si>
  <si>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</si>
  <si>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</si>
  <si>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</si>
  <si>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</si>
  <si>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</si>
  <si>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</si>
  <si>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</si>
  <si>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</si>
  <si>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</si>
  <si>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</si>
  <si>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</si>
  <si>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</si>
  <si>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</si>
  <si>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</si>
  <si>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</si>
  <si>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</si>
  <si>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</si>
  <si>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</si>
  <si>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</si>
  <si>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</si>
  <si>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</si>
  <si>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</si>
  <si>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</si>
  <si>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</si>
  <si>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</si>
  <si>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</si>
  <si>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</si>
  <si>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</si>
  <si>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</si>
  <si>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</si>
  <si>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</si>
  <si>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</si>
  <si>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</si>
  <si>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</si>
  <si>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</si>
  <si>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</si>
  <si>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</si>
  <si>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</si>
  <si>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Компонент на холодную воду в тарифе на горячую воду установлен с разбивкой по поставщикам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</si>
  <si>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</si>
  <si>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</si>
  <si>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</si>
  <si>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</si>
  <si>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</si>
  <si>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</si>
  <si>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Дата периода регулирования, с которой предлагаются изменения в тарифы</t>
  </si>
  <si>
    <t>Дата подачи заявления об утверждении тарифов</t>
  </si>
  <si>
    <t>Номер подачи заявления об утверждении тарифов</t>
  </si>
  <si>
    <t>Сведения о правовых актах, регламентирующих правила закупки (положение о закупках) в регулируемой организации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</si>
  <si>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</si>
  <si>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</si>
  <si>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</si>
  <si>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</si>
  <si>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</si>
  <si>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</si>
  <si>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</si>
  <si>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</si>
  <si>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</si>
  <si>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</si>
  <si>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</si>
  <si>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</si>
  <si>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</si>
  <si>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</si>
  <si>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</si>
  <si>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Годовой объем отпущенной в сеть воды</t>
  </si>
  <si>
    <t>7.1</t>
  </si>
  <si>
    <t>et_List13_1</t>
  </si>
  <si>
    <t>et_List14_1_1</t>
  </si>
  <si>
    <t>et_List14_1_4</t>
  </si>
  <si>
    <t>et_List14_1_2</t>
  </si>
  <si>
    <t>et_List14_1_3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</si>
  <si>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</si>
  <si>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</si>
  <si>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1.10</t>
  </si>
  <si>
    <t>Информация о предложении об установлении тарифов в сфере горячего водоснабжения на очередной период регулирования</t>
  </si>
  <si>
    <t>Форма 1.11.1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</si>
  <si>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</si>
  <si>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</si>
  <si>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</si>
  <si>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</si>
  <si>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</si>
  <si>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</si>
  <si>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</si>
  <si>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</si>
  <si>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</si>
  <si>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предложении величин тарифов на горячую воду, транспортировку воды</t>
  </si>
  <si>
    <t>Форма 1.11.2</t>
  </si>
  <si>
    <t>Форма 1.11.3</t>
  </si>
  <si>
    <t>Информация о предложении величин тарифов на подключение к централизованной системе горячего водоснабжения</t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</si>
  <si>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</si>
  <si>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однокомпонентного двухставочного тарифа данные указываются только в блоке «Двухставочный тариф (однокомпонентный)». В случае двухкомпонентного двухставочного тарифа данные указываются только в блоке «Двухставочный тариф (двухкомпонентный)»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дифференциации тарифа по периодам действия тарифа информация по ним указывается в отдельных колонках.
В случае отсутствия дифференциации компонента двухставочного тарифа на холодную воду по поставщикам данная строка не заполняется.
В случае дифференциации компонента двухставочного тарифа на холодную воду по поставщикам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</si>
  <si>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</si>
  <si>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r>
      <t>Форма 1.11.3 Информация о предложении величин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</si>
  <si>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по периодам действия тарифа информация по ним указывается в отдельных колонках.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</si>
  <si>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</si>
  <si>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</si>
  <si>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</si>
  <si>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Instruction</t>
  </si>
  <si>
    <t>modUpdTemplLogger</t>
  </si>
  <si>
    <t>List00</t>
  </si>
  <si>
    <t>List01</t>
  </si>
  <si>
    <t>List02</t>
  </si>
  <si>
    <t>List05_11</t>
  </si>
  <si>
    <t>List13</t>
  </si>
  <si>
    <t>List14_1</t>
  </si>
  <si>
    <t>List05_2</t>
  </si>
  <si>
    <t>List06_2</t>
  </si>
  <si>
    <t>List05_5</t>
  </si>
  <si>
    <t>List06_5</t>
  </si>
  <si>
    <t>List05_9</t>
  </si>
  <si>
    <t>List06_9</t>
  </si>
  <si>
    <t>List05_10</t>
  </si>
  <si>
    <t>List06_10</t>
  </si>
  <si>
    <t>List03</t>
  </si>
  <si>
    <t>List07</t>
  </si>
  <si>
    <t>ListComm</t>
  </si>
  <si>
    <t>ListCheck</t>
  </si>
  <si>
    <t>TSH_et_union_hor</t>
  </si>
  <si>
    <t>TEHSHEET</t>
  </si>
  <si>
    <t>modListTempFilter</t>
  </si>
  <si>
    <t>modCheckCyan</t>
  </si>
  <si>
    <t>REESTR_LINK</t>
  </si>
  <si>
    <t>REESTR_DS</t>
  </si>
  <si>
    <t>modHTTP</t>
  </si>
  <si>
    <t>modfrmRezimChoose</t>
  </si>
  <si>
    <t>modSheetMain</t>
  </si>
  <si>
    <t>REESTR_VT</t>
  </si>
  <si>
    <t>REESTR_VED</t>
  </si>
  <si>
    <t>modfrmReestrObj</t>
  </si>
  <si>
    <t>AllSheetsInThisWorkbook</t>
  </si>
  <si>
    <t>TSH_et_union_vert</t>
  </si>
  <si>
    <t>modInstruction</t>
  </si>
  <si>
    <t>modRegion</t>
  </si>
  <si>
    <t>modReestr</t>
  </si>
  <si>
    <t>modfrmReestr</t>
  </si>
  <si>
    <t>modUpdTemplMain</t>
  </si>
  <si>
    <t>TSH_REESTR_ORG</t>
  </si>
  <si>
    <t>modClassifierValidate</t>
  </si>
  <si>
    <t>modProv</t>
  </si>
  <si>
    <t>modHyp</t>
  </si>
  <si>
    <t>modServiceModule</t>
  </si>
  <si>
    <t>modList00</t>
  </si>
  <si>
    <t>modList01</t>
  </si>
  <si>
    <t>modList02</t>
  </si>
  <si>
    <t>modList03</t>
  </si>
  <si>
    <t>modList13</t>
  </si>
  <si>
    <t>modList14_1</t>
  </si>
  <si>
    <t>TSH_REESTR_MO_FILTER</t>
  </si>
  <si>
    <t>TSH_REESTR_MO</t>
  </si>
  <si>
    <t>modInfo</t>
  </si>
  <si>
    <t>modList05</t>
  </si>
  <si>
    <t>modList06</t>
  </si>
  <si>
    <t>modList07</t>
  </si>
  <si>
    <t>modfrmDateChoose</t>
  </si>
  <si>
    <t>modComm</t>
  </si>
  <si>
    <t>modThisWorkbook</t>
  </si>
  <si>
    <t>modfrmReestrMR</t>
  </si>
  <si>
    <t>modfrmCheckUpdates</t>
  </si>
  <si>
    <t>Одноставочный тариф, руб./Гкал</t>
  </si>
  <si>
    <t>ставка за тепловую  энергию, руб./Гкал</t>
  </si>
  <si>
    <t>Компонент на холодную воду, руб./куб.м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</si>
  <si>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</si>
  <si>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</si>
  <si>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При размещении информации дополнительно указывается дата подачи заявления об утверждении(изменении) тарифа и его номер.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</si>
  <si>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</si>
  <si>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</si>
  <si>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</si>
  <si>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Первичное предложение по тарифам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</si>
  <si>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</si>
  <si>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</si>
  <si>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FAS.JKH.OPEN.INFO.REQUEST.GVS!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</si>
  <si>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</si>
  <si>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</si>
  <si>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</si>
  <si>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</si>
  <si>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</si>
  <si>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</si>
  <si>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</si>
  <si>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</si>
  <si>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</si>
  <si>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</si>
  <si>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</si>
  <si>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</si>
  <si>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</si>
  <si>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</si>
  <si>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</si>
  <si>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</si>
  <si>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</si>
  <si>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</si>
  <si>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</si>
  <si>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</si>
  <si>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</si>
  <si>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</si>
  <si>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</si>
  <si>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</si>
  <si>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</si>
  <si>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</si>
  <si>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</si>
  <si>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</si>
  <si>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</si>
  <si>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</si>
  <si>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</si>
  <si>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</si>
  <si>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</si>
  <si>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</si>
  <si>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</si>
  <si>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</si>
  <si>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</si>
  <si>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</si>
  <si>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</si>
  <si>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</si>
  <si>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</si>
  <si>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</si>
  <si>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</si>
  <si>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</si>
  <si>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</si>
  <si>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</si>
  <si>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</si>
  <si>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</si>
  <si>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</si>
  <si>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</si>
  <si>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</si>
  <si>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</si>
  <si>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</si>
  <si>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</si>
  <si>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</si>
  <si>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</si>
  <si>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</si>
  <si>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</si>
  <si>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</si>
  <si>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</si>
  <si>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</si>
  <si>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</si>
  <si>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</si>
  <si>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</si>
  <si>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</si>
  <si>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</si>
  <si>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</si>
  <si>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</si>
  <si>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</si>
  <si>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</si>
  <si>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</si>
  <si>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</si>
  <si>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</si>
  <si>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</si>
  <si>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</si>
  <si>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</si>
  <si>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</si>
  <si>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</si>
  <si>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</si>
  <si>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</si>
  <si>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</si>
  <si>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</si>
  <si>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</si>
  <si>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</si>
  <si>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</si>
  <si>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</si>
  <si>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</si>
  <si>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</si>
  <si>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</si>
  <si>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</si>
  <si>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</si>
  <si>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</si>
  <si>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</si>
  <si>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</si>
  <si>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</si>
  <si>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</si>
  <si>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</si>
  <si>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</si>
  <si>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</si>
  <si>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</si>
  <si>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</si>
  <si>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</si>
  <si>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</si>
  <si>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</si>
  <si>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</si>
  <si>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</si>
  <si>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</si>
  <si>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</si>
  <si>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</si>
  <si>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</si>
  <si>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</si>
  <si>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</si>
  <si>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</si>
  <si>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</si>
  <si>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</si>
  <si>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</si>
  <si>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</si>
  <si>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</si>
  <si>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</si>
  <si>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</si>
  <si>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</si>
  <si>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</si>
  <si>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</si>
  <si>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</si>
  <si>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</si>
  <si>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</si>
  <si>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</si>
  <si>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</si>
  <si>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</si>
  <si>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</si>
  <si>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</si>
  <si>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</si>
  <si>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</si>
  <si>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</si>
  <si>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</si>
  <si>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</si>
  <si>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</si>
  <si>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</si>
  <si>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</si>
  <si>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</si>
  <si>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</si>
  <si>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</si>
  <si>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</si>
  <si>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</si>
  <si>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</si>
  <si>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</si>
  <si>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</si>
  <si>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</si>
  <si>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</si>
  <si>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</si>
  <si>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</si>
  <si>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</si>
  <si>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</si>
  <si>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</si>
  <si>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</si>
  <si>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</si>
  <si>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</si>
  <si>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</si>
  <si>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</si>
  <si>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</si>
  <si>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</si>
  <si>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</si>
  <si>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</si>
  <si>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</si>
  <si>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</si>
  <si>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</si>
  <si>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</si>
  <si>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</si>
  <si>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</si>
  <si>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</si>
  <si>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</si>
  <si>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</si>
  <si>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</si>
  <si>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</si>
  <si>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</si>
  <si>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</si>
  <si>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</si>
  <si>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</si>
  <si>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</si>
  <si>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</si>
  <si>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</si>
  <si>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</si>
  <si>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</si>
  <si>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</si>
  <si>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</si>
  <si>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</si>
  <si>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</si>
  <si>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</si>
  <si>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</si>
  <si>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</si>
  <si>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</si>
  <si>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</si>
  <si>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</si>
  <si>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</si>
  <si>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</si>
  <si>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</si>
  <si>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</si>
  <si>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</si>
  <si>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</si>
  <si>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</si>
  <si>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</si>
  <si>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</si>
  <si>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</si>
  <si>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</si>
  <si>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</si>
  <si>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</si>
  <si>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</si>
  <si>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</si>
  <si>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</si>
  <si>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</si>
  <si>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</si>
  <si>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</si>
  <si>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</si>
  <si>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</si>
  <si>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</si>
  <si>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</si>
  <si>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</si>
  <si>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</si>
  <si>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</si>
  <si>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</si>
  <si>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</si>
  <si>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</si>
  <si>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</si>
  <si>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</si>
  <si>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</si>
  <si>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</si>
  <si>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</si>
  <si>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</si>
  <si>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</si>
  <si>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</si>
  <si>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</si>
  <si>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</si>
  <si>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</si>
  <si>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</si>
  <si>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</si>
  <si>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</si>
  <si>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</si>
  <si>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</si>
  <si>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</si>
  <si>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</si>
  <si>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</si>
  <si>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</si>
  <si>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</si>
  <si>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</si>
  <si>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</si>
  <si>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</si>
  <si>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</si>
  <si>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</si>
  <si>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</si>
  <si>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</si>
  <si>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</si>
  <si>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</si>
  <si>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</si>
  <si>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</si>
  <si>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</si>
  <si>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</si>
  <si>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</si>
  <si>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</si>
  <si>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</si>
  <si>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</si>
  <si>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</si>
  <si>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</si>
  <si>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</si>
  <si>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</si>
  <si>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</si>
  <si>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</si>
  <si>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</si>
  <si>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</si>
  <si>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</si>
  <si>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</si>
  <si>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</si>
  <si>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</si>
  <si>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</si>
  <si>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</si>
  <si>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</si>
  <si>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</si>
  <si>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</si>
  <si>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</si>
  <si>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</si>
  <si>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</si>
  <si>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</si>
  <si>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</si>
  <si>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</si>
  <si>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</si>
  <si>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</si>
  <si>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</si>
  <si>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</si>
  <si>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</si>
  <si>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</si>
  <si>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</si>
  <si>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</si>
  <si>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</si>
  <si>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</si>
  <si>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</si>
  <si>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</si>
  <si>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</si>
  <si>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</si>
  <si>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</si>
  <si>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</si>
  <si>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</si>
  <si>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</si>
  <si>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</si>
  <si>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</si>
  <si>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</si>
  <si>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</si>
  <si>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</si>
  <si>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</si>
  <si>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</si>
  <si>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</si>
  <si>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</si>
  <si>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</si>
  <si>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</si>
  <si>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</si>
  <si>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</si>
  <si>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</si>
  <si>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</si>
  <si>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</si>
  <si>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</si>
  <si>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</si>
  <si>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</si>
  <si>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</si>
  <si>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</si>
  <si>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</si>
  <si>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</si>
  <si>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</si>
  <si>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</si>
  <si>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</si>
  <si>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</si>
  <si>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</si>
  <si>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</si>
  <si>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</si>
  <si>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</si>
  <si>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</si>
  <si>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</si>
  <si>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</si>
  <si>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</si>
  <si>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</si>
  <si>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</si>
  <si>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</si>
  <si>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</si>
  <si>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</si>
  <si>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</si>
  <si>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</si>
  <si>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</si>
  <si>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</si>
  <si>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</si>
  <si>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</si>
  <si>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</si>
  <si>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</si>
  <si>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</si>
  <si>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</si>
  <si>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</si>
  <si>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</si>
  <si>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</si>
  <si>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</si>
  <si>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</si>
  <si>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</si>
  <si>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</si>
  <si>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</si>
  <si>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</si>
  <si>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</si>
  <si>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</si>
  <si>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</si>
  <si>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</si>
  <si>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</si>
  <si>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</si>
  <si>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</si>
  <si>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</si>
  <si>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</si>
  <si>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</si>
  <si>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</si>
  <si>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</si>
  <si>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</si>
  <si>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</si>
  <si>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</si>
  <si>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</si>
  <si>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</si>
  <si>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</si>
  <si>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</si>
  <si>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</si>
  <si>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</si>
  <si>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</si>
  <si>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</si>
  <si>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</si>
  <si>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</si>
  <si>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</si>
  <si>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</si>
  <si>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</si>
  <si>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</si>
  <si>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</si>
  <si>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</si>
  <si>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</si>
  <si>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</si>
  <si>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</si>
  <si>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</si>
  <si>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</si>
  <si>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</si>
  <si>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</si>
  <si>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</si>
  <si>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</si>
  <si>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</si>
  <si>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</si>
  <si>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</si>
  <si>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</si>
  <si>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</si>
  <si>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</si>
  <si>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</si>
  <si>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</si>
  <si>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</si>
  <si>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</si>
  <si>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</si>
  <si>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</si>
  <si>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</si>
  <si>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</si>
  <si>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</si>
  <si>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</si>
  <si>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</si>
  <si>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</si>
  <si>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</si>
  <si>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</si>
  <si>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</si>
  <si>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</si>
  <si>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</si>
  <si>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</si>
  <si>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</si>
  <si>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</si>
  <si>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</si>
  <si>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</si>
  <si>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</si>
  <si>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</si>
  <si>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</si>
  <si>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</si>
  <si>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</si>
  <si>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</si>
  <si>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</si>
  <si>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</si>
  <si>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</si>
  <si>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</si>
  <si>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</si>
  <si>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</si>
  <si>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</si>
  <si>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</si>
  <si>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</si>
  <si>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</si>
  <si>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</si>
  <si>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</si>
  <si>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</si>
  <si>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</si>
  <si>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</si>
  <si>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</si>
  <si>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</si>
  <si>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</si>
  <si>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</si>
  <si>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</si>
  <si>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</si>
  <si>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</si>
  <si>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</si>
  <si>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</si>
  <si>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</si>
  <si>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</si>
  <si>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</si>
  <si>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</si>
  <si>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</si>
  <si>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</si>
  <si>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</si>
  <si>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</si>
  <si>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</si>
  <si>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</si>
  <si>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</si>
  <si>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</si>
  <si>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</si>
  <si>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</si>
  <si>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</si>
  <si>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</si>
  <si>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</si>
  <si>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</si>
  <si>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</si>
  <si>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</si>
  <si>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</si>
  <si>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</si>
  <si>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</si>
  <si>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</si>
  <si>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</si>
  <si>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</si>
  <si>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</si>
  <si>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</si>
  <si>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</si>
  <si>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</si>
  <si>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</si>
  <si>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</si>
  <si>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</si>
  <si>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</si>
  <si>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</si>
  <si>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</si>
  <si>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</si>
  <si>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</si>
  <si>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</si>
  <si>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</si>
  <si>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</si>
  <si>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</si>
  <si>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</si>
  <si>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</si>
  <si>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</si>
  <si>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</si>
  <si>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</si>
  <si>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</si>
  <si>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</si>
  <si>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</si>
  <si>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</si>
  <si>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</si>
  <si>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</si>
  <si>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</si>
  <si>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</si>
  <si>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</si>
  <si>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</si>
  <si>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</si>
  <si>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</si>
  <si>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</si>
  <si>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</si>
  <si>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</si>
  <si>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</si>
  <si>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</si>
  <si>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</si>
  <si>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</si>
  <si>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</si>
  <si>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</si>
  <si>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</si>
  <si>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</si>
  <si>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</si>
  <si>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</si>
  <si>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</si>
  <si>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</si>
  <si>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</si>
  <si>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</si>
  <si>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</si>
  <si>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</si>
  <si>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</si>
  <si>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</si>
  <si>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</si>
  <si>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</si>
  <si>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</si>
  <si>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</si>
  <si>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</si>
  <si>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</si>
  <si>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</si>
  <si>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</si>
  <si>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</si>
  <si>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</si>
  <si>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</si>
  <si>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</si>
  <si>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</si>
  <si>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</si>
  <si>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</si>
  <si>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</si>
  <si>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</si>
  <si>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</si>
  <si>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</si>
  <si>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</si>
  <si>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</si>
  <si>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</si>
  <si>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</si>
  <si>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</si>
  <si>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</si>
  <si>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</si>
  <si>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</si>
  <si>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</si>
  <si>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</si>
  <si>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</si>
  <si>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</si>
  <si>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</si>
  <si>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</si>
  <si>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</si>
  <si>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</si>
  <si>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</si>
  <si>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</si>
  <si>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</si>
  <si>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</si>
  <si>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</si>
  <si>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</si>
  <si>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</si>
  <si>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</si>
  <si>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</si>
  <si>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</si>
  <si>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</si>
  <si>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</si>
  <si>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</si>
  <si>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</si>
  <si>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</si>
  <si>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</si>
  <si>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</si>
  <si>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</si>
  <si>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</si>
  <si>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</si>
  <si>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</si>
  <si>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</si>
  <si>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</si>
  <si>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</si>
  <si>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</si>
  <si>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</si>
  <si>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</si>
  <si>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</si>
  <si>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</si>
  <si>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</si>
  <si>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</si>
  <si>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</si>
  <si>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</si>
  <si>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</si>
  <si>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</si>
  <si>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</si>
  <si>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</si>
  <si>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</si>
  <si>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</si>
  <si>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</si>
  <si>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</si>
  <si>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</si>
  <si>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</si>
  <si>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</si>
  <si>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</si>
  <si>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</si>
  <si>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</si>
  <si>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</si>
  <si>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</si>
  <si>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</si>
  <si>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</si>
  <si>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</si>
  <si>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</si>
  <si>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</si>
  <si>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</si>
  <si>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</si>
  <si>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</si>
  <si>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</si>
  <si>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</si>
  <si>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</si>
  <si>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</si>
  <si>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</si>
  <si>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</si>
  <si>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</si>
  <si>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</si>
  <si>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</si>
  <si>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</si>
  <si>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</si>
  <si>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</si>
  <si>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</si>
  <si>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</si>
  <si>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</si>
  <si>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</si>
  <si>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</si>
  <si>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</si>
  <si>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</si>
  <si>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</si>
  <si>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</si>
  <si>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</si>
  <si>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</si>
  <si>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</si>
  <si>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</si>
  <si>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</si>
  <si>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</si>
  <si>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</si>
  <si>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</si>
  <si>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</si>
  <si>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</si>
  <si>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</si>
  <si>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</si>
  <si>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</si>
  <si>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</si>
  <si>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</si>
  <si>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</si>
  <si>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</si>
  <si>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</si>
  <si>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</si>
  <si>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</si>
  <si>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</si>
  <si>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</si>
  <si>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</si>
  <si>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</si>
  <si>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</si>
  <si>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</si>
  <si>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</si>
  <si>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</si>
  <si>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</si>
  <si>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</si>
  <si>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</si>
  <si>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</si>
  <si>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</si>
  <si>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</si>
  <si>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</si>
  <si>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</si>
  <si>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</si>
  <si>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</si>
  <si>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</si>
  <si>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</si>
  <si>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</si>
  <si>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</si>
  <si>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</si>
  <si>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</si>
  <si>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</si>
  <si>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</si>
  <si>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</si>
  <si>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</si>
  <si>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</si>
  <si>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</si>
  <si>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</si>
  <si>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</si>
  <si>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</si>
  <si>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</si>
  <si>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</si>
  <si>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</si>
  <si>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</si>
  <si>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</si>
  <si>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</si>
  <si>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</si>
  <si>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</si>
  <si>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</si>
  <si>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</si>
  <si>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</si>
  <si>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</si>
  <si>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</si>
  <si>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</si>
  <si>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</si>
  <si>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</si>
  <si>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</si>
  <si>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</si>
  <si>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</si>
  <si>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</si>
  <si>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</si>
  <si>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</si>
  <si>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</si>
  <si>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</si>
  <si>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</si>
  <si>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</si>
  <si>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</si>
  <si>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</si>
  <si>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</si>
  <si>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</si>
  <si>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</si>
  <si>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</si>
  <si>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</si>
  <si>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</si>
  <si>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</si>
  <si>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</si>
  <si>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</si>
  <si>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</si>
  <si>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</si>
  <si>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</si>
  <si>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</si>
  <si>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</si>
  <si>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</si>
  <si>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</si>
  <si>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</si>
  <si>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</si>
  <si>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</si>
  <si>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</si>
  <si>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</si>
  <si>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</si>
  <si>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</si>
  <si>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</si>
  <si>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</si>
  <si>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</si>
  <si>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</si>
  <si>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</si>
  <si>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</si>
  <si>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</si>
  <si>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</si>
  <si>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</si>
  <si>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</si>
  <si>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</si>
  <si>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</si>
  <si>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</si>
  <si>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</si>
  <si>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</si>
  <si>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</si>
  <si>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</si>
  <si>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</si>
  <si>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</si>
  <si>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</si>
  <si>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</si>
  <si>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</si>
  <si>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</si>
  <si>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</si>
  <si>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</si>
  <si>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</si>
  <si>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</si>
  <si>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</si>
  <si>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</si>
  <si>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</si>
  <si>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</si>
  <si>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</si>
  <si>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</si>
  <si>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</si>
  <si>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</si>
  <si>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</si>
  <si>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</si>
  <si>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</si>
  <si>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</si>
  <si>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</si>
  <si>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</si>
  <si>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</si>
  <si>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</si>
  <si>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</si>
  <si>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</si>
  <si>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</si>
  <si>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</si>
  <si>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</si>
  <si>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</si>
  <si>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</si>
  <si>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</si>
  <si>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</si>
  <si>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</si>
  <si>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</si>
  <si>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</si>
  <si>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</si>
  <si>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</si>
  <si>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</si>
  <si>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</si>
  <si>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</si>
  <si>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</si>
  <si>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</si>
  <si>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</si>
  <si>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</si>
  <si>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</si>
  <si>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</si>
  <si>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</si>
  <si>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</si>
  <si>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</si>
  <si>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</si>
  <si>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</si>
  <si>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</si>
  <si>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</si>
  <si>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</si>
  <si>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</si>
  <si>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</si>
  <si>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</si>
  <si>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</si>
  <si>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</si>
  <si>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</si>
  <si>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</si>
  <si>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</si>
  <si>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</si>
  <si>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</si>
  <si>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</si>
  <si>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ГБПОУ "ПЕРЕВОЗСКИЙ СТРОИТЕЛЬНЫЙ КОЛЛЕДЖ"</t>
  </si>
  <si>
    <t>5225001122</t>
  </si>
  <si>
    <t>522501001</t>
  </si>
  <si>
    <t>31036531</t>
  </si>
  <si>
    <t>ГБУ "Автозаводский детский дом - интернат"</t>
  </si>
  <si>
    <t>5256026159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</si>
  <si>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</si>
  <si>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</si>
  <si>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</si>
  <si>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</si>
  <si>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</si>
  <si>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</si>
  <si>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</si>
  <si>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</si>
  <si>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</si>
  <si>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</si>
  <si>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</si>
  <si>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</si>
  <si>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</si>
  <si>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</si>
  <si>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</si>
  <si>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</si>
  <si>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</si>
  <si>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</si>
  <si>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</si>
  <si>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</si>
  <si>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</si>
  <si>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</si>
  <si>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</si>
  <si>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</si>
  <si>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</si>
  <si>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</si>
  <si>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</si>
  <si>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</si>
  <si>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</si>
  <si>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</si>
  <si>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</si>
  <si>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</si>
  <si>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</si>
  <si>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</si>
  <si>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</si>
  <si>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</si>
  <si>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</si>
  <si>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</si>
  <si>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</si>
  <si>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</si>
  <si>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</si>
  <si>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</si>
  <si>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</si>
  <si>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</si>
  <si>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</si>
  <si>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</si>
  <si>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</si>
  <si>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</si>
  <si>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</si>
  <si>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</si>
  <si>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</si>
  <si>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</si>
  <si>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</si>
  <si>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</si>
  <si>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</si>
  <si>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</si>
  <si>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</si>
  <si>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</si>
  <si>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</si>
  <si>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</si>
  <si>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</si>
  <si>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</si>
  <si>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</si>
  <si>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</si>
  <si>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</si>
  <si>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</si>
  <si>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</si>
  <si>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</si>
  <si>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524801001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</si>
  <si>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</si>
  <si>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</si>
  <si>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</si>
  <si>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</si>
  <si>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</si>
  <si>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</si>
  <si>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</si>
  <si>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</si>
  <si>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</si>
  <si>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</si>
  <si>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</si>
  <si>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</si>
  <si>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</si>
  <si>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</si>
  <si>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</si>
  <si>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</si>
  <si>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</si>
  <si>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</si>
  <si>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</si>
  <si>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</si>
  <si>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</si>
  <si>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</si>
  <si>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</si>
  <si>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</si>
  <si>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</si>
  <si>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</si>
  <si>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</si>
  <si>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</si>
  <si>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</si>
  <si>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</si>
  <si>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</si>
  <si>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</si>
  <si>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</si>
  <si>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</si>
  <si>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</si>
  <si>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</si>
  <si>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</si>
  <si>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</si>
  <si>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</si>
  <si>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</si>
  <si>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</si>
  <si>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</si>
  <si>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</si>
  <si>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</si>
  <si>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</si>
  <si>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</si>
  <si>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</si>
  <si>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26373539</t>
  </si>
  <si>
    <t>МУП "Сеченовское ЖКХ"</t>
  </si>
  <si>
    <t>5230000050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</si>
  <si>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</si>
  <si>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</si>
  <si>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</si>
  <si>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</si>
  <si>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</si>
  <si>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</si>
  <si>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</si>
  <si>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</si>
  <si>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</si>
  <si>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</si>
  <si>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</si>
  <si>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</si>
  <si>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</si>
  <si>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</si>
  <si>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</si>
  <si>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</si>
  <si>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</si>
  <si>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</si>
  <si>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</si>
  <si>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</si>
  <si>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</si>
  <si>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</si>
  <si>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</si>
  <si>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</si>
  <si>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</si>
  <si>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</si>
  <si>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</si>
  <si>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</si>
  <si>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</si>
  <si>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</si>
  <si>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</si>
  <si>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</si>
  <si>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</si>
  <si>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</si>
  <si>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</si>
  <si>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</si>
  <si>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</si>
  <si>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</si>
  <si>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</si>
  <si>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</si>
  <si>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</si>
  <si>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26358381</t>
  </si>
  <si>
    <t>МУП Единый поставщик</t>
  </si>
  <si>
    <t>5252019432</t>
  </si>
  <si>
    <t>525201001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</si>
  <si>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</si>
  <si>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</si>
  <si>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</si>
  <si>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</si>
  <si>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</si>
  <si>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</si>
  <si>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</si>
  <si>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</si>
  <si>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</si>
  <si>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</si>
  <si>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26358474</t>
  </si>
  <si>
    <t>ННГУ</t>
  </si>
  <si>
    <t>5262004442</t>
  </si>
  <si>
    <t>526201001</t>
  </si>
  <si>
    <t>26358109</t>
  </si>
  <si>
    <t>ОАО "Вознесенские коммунальные системы"</t>
  </si>
  <si>
    <t>5210189915</t>
  </si>
  <si>
    <t>521001001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</si>
  <si>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</si>
  <si>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</si>
  <si>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</si>
  <si>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</si>
  <si>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</si>
  <si>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</si>
  <si>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</si>
  <si>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27635910</t>
  </si>
  <si>
    <t>ОАО "МК "Нижегородский"</t>
  </si>
  <si>
    <t>5261005806</t>
  </si>
  <si>
    <t>526101001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</si>
  <si>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</si>
  <si>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</si>
  <si>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</si>
  <si>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</si>
  <si>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</si>
  <si>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</si>
  <si>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</si>
  <si>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</si>
  <si>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</si>
  <si>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</si>
  <si>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</si>
  <si>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</si>
  <si>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</si>
  <si>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</si>
  <si>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</si>
  <si>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</si>
  <si>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</si>
  <si>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</si>
  <si>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</si>
  <si>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</si>
  <si>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</si>
  <si>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</si>
  <si>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</si>
  <si>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</si>
  <si>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</si>
  <si>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</si>
  <si>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</si>
  <si>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</si>
  <si>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</si>
  <si>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</si>
  <si>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</si>
  <si>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</si>
  <si>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</si>
  <si>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</si>
  <si>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</si>
  <si>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</si>
  <si>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</si>
  <si>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</si>
  <si>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</si>
  <si>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</si>
  <si>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</si>
  <si>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</si>
  <si>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</si>
  <si>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</si>
  <si>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</si>
  <si>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</si>
  <si>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</si>
  <si>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</si>
  <si>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</si>
  <si>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</si>
  <si>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</si>
  <si>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</si>
  <si>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</si>
  <si>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</si>
  <si>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</si>
  <si>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</si>
  <si>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</si>
  <si>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</si>
  <si>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</si>
  <si>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</si>
  <si>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</si>
  <si>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</si>
  <si>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</si>
  <si>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</si>
  <si>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</si>
  <si>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</si>
  <si>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</si>
  <si>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</si>
  <si>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</si>
  <si>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</si>
  <si>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</si>
  <si>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</si>
  <si>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</si>
  <si>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</si>
  <si>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</si>
  <si>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</si>
  <si>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</si>
  <si>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</si>
  <si>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</si>
  <si>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</si>
  <si>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</si>
  <si>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</si>
  <si>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</si>
  <si>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28091842</t>
  </si>
  <si>
    <t>ООО "ЖКС"</t>
  </si>
  <si>
    <t>5223034676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</si>
  <si>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</si>
  <si>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</si>
  <si>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</si>
  <si>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</si>
  <si>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</si>
  <si>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</si>
  <si>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</si>
  <si>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</si>
  <si>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</si>
  <si>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</si>
  <si>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</si>
  <si>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</si>
  <si>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</si>
  <si>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</si>
  <si>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</si>
  <si>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</si>
  <si>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30854345</t>
  </si>
  <si>
    <t>ООО "КОММУНАЛЬЩИК-НН"</t>
  </si>
  <si>
    <t>5245027023</t>
  </si>
  <si>
    <t>524501001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</si>
  <si>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</si>
  <si>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</si>
  <si>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</si>
  <si>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</si>
  <si>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</si>
  <si>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</si>
  <si>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</si>
  <si>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</si>
  <si>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</si>
  <si>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</si>
  <si>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</si>
  <si>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</si>
  <si>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</si>
  <si>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</si>
  <si>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</si>
  <si>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</si>
  <si>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</si>
  <si>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</si>
  <si>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</si>
  <si>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</si>
  <si>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</si>
  <si>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</si>
  <si>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</si>
  <si>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</si>
  <si>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</si>
  <si>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</si>
  <si>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</si>
  <si>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</si>
  <si>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</si>
  <si>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</si>
  <si>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</si>
  <si>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</si>
  <si>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</si>
  <si>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</si>
  <si>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</si>
  <si>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</si>
  <si>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</si>
  <si>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</si>
  <si>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</si>
  <si>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</si>
  <si>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</si>
  <si>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</si>
  <si>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</si>
  <si>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</si>
  <si>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</si>
  <si>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</si>
  <si>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</si>
  <si>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</si>
  <si>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</si>
  <si>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</si>
  <si>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</si>
  <si>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</si>
  <si>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</si>
  <si>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</si>
  <si>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</si>
  <si>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</si>
  <si>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</si>
  <si>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</si>
  <si>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</si>
  <si>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</si>
  <si>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</si>
  <si>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</si>
  <si>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</si>
  <si>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</si>
  <si>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</si>
  <si>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</si>
  <si>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</si>
  <si>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</si>
  <si>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</si>
  <si>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</si>
  <si>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</si>
  <si>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</si>
  <si>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</si>
  <si>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</si>
  <si>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</si>
  <si>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</si>
  <si>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</si>
  <si>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</si>
  <si>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</si>
  <si>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</si>
  <si>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</si>
  <si>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</si>
  <si>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</si>
  <si>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</si>
  <si>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</si>
  <si>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</si>
  <si>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</si>
  <si>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</si>
  <si>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</si>
  <si>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31386831</t>
  </si>
  <si>
    <t>ООО "ТЕПЛОСТРОЙ"</t>
  </si>
  <si>
    <t>5260386637</t>
  </si>
  <si>
    <t>30926564</t>
  </si>
  <si>
    <t>ООО "ТЭ"</t>
  </si>
  <si>
    <t>5245028154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</si>
  <si>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</si>
  <si>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</si>
  <si>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</si>
  <si>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</si>
  <si>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</si>
  <si>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</si>
  <si>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</si>
  <si>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</si>
  <si>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</si>
  <si>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</si>
  <si>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</si>
  <si>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</si>
  <si>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</si>
  <si>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26648937</t>
  </si>
  <si>
    <t>ООО "Теплосервис"</t>
  </si>
  <si>
    <t>5239010021</t>
  </si>
  <si>
    <t>26358446</t>
  </si>
  <si>
    <t>5260113326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</si>
  <si>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</si>
  <si>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</si>
  <si>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</si>
  <si>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</si>
  <si>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</si>
  <si>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</si>
  <si>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</si>
  <si>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26776528</t>
  </si>
  <si>
    <t>ООО "Теплоэнерго"</t>
  </si>
  <si>
    <t>5216017905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</si>
  <si>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</si>
  <si>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</si>
  <si>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</si>
  <si>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</si>
  <si>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</si>
  <si>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</si>
  <si>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</si>
  <si>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</si>
  <si>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</si>
  <si>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</si>
  <si>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</si>
  <si>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</si>
  <si>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</si>
  <si>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</si>
  <si>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</si>
  <si>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</si>
  <si>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</si>
  <si>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</si>
  <si>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</si>
  <si>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</si>
  <si>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</si>
  <si>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</si>
  <si>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</si>
  <si>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</si>
  <si>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</si>
  <si>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</si>
  <si>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</si>
  <si>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</si>
  <si>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</si>
  <si>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</si>
  <si>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</si>
  <si>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</si>
  <si>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</si>
  <si>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</si>
  <si>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</si>
  <si>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</si>
  <si>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</si>
  <si>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</si>
  <si>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</si>
  <si>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</si>
  <si>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</si>
  <si>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</si>
  <si>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</si>
  <si>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</si>
  <si>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</si>
  <si>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</si>
  <si>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</si>
  <si>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</si>
  <si>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</si>
  <si>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</si>
  <si>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</si>
  <si>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</si>
  <si>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</si>
  <si>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</si>
  <si>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</si>
  <si>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</si>
  <si>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</si>
  <si>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</si>
  <si>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</si>
  <si>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</si>
  <si>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</si>
  <si>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</si>
  <si>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</si>
  <si>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</si>
  <si>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</si>
  <si>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</si>
  <si>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</si>
  <si>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</si>
  <si>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</si>
  <si>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</si>
  <si>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</si>
  <si>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</si>
  <si>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</si>
  <si>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</si>
  <si>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</si>
  <si>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</si>
  <si>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</si>
  <si>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</si>
  <si>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</si>
  <si>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</si>
  <si>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</si>
  <si>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</si>
  <si>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</si>
  <si>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ИК-15 ГУФСИН России по Нижегородской области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</si>
  <si>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</si>
  <si>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</si>
  <si>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</si>
  <si>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</si>
  <si>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</si>
  <si>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</si>
  <si>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</si>
  <si>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</si>
  <si>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</si>
  <si>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</si>
  <si>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</si>
  <si>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</si>
  <si>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</si>
  <si>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</si>
  <si>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</si>
  <si>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15.04.2020</t>
  </si>
  <si>
    <t>01.01.2021</t>
  </si>
  <si>
    <t>517</t>
  </si>
  <si>
    <t>23.04.2018</t>
  </si>
  <si>
    <t>215</t>
  </si>
  <si>
    <t>603034. Нижний Новгород, ш.Комсомольское, д.2а, офис 304</t>
  </si>
  <si>
    <t>Удалов Борис Вадимович</t>
  </si>
  <si>
    <t>Липатова Людмила Петровна</t>
  </si>
  <si>
    <t>ведущий специалист</t>
  </si>
  <si>
    <t>8(831)2786308</t>
  </si>
  <si>
    <t>om1997 @mail.ru</t>
  </si>
  <si>
    <t>Изменение Решения РСТ НО 55/94 от 20.12.2018г.</t>
  </si>
  <si>
    <t>О</t>
  </si>
  <si>
    <t>город Нижний Новгород, город Нижний Новгород (22701000);</t>
  </si>
  <si>
    <t>тариф на горячую воду</t>
  </si>
  <si>
    <t>profit-portal.ru</t>
  </si>
  <si>
    <t>https://regportal-tariff.ru/disclo/get_file?p_guid=1c66a7f3-9516-45ed-b4e3-0e0be1241677</t>
  </si>
  <si>
    <t>https://portal.eias.ru/Portal/DownloadPage.aspx?type=12&amp;guid=b99fdf6e-9274-4378-9374-3185987908fe</t>
  </si>
  <si>
    <t>01.01.2022</t>
  </si>
  <si>
    <t>01.01.2023</t>
  </si>
  <si>
    <t>31.12.2021</t>
  </si>
  <si>
    <t>31.12.2022</t>
  </si>
  <si>
    <t>30.06.2019</t>
  </si>
  <si>
    <t>01.07.2019</t>
  </si>
  <si>
    <t>31.12.2019</t>
  </si>
  <si>
    <t>01.01.2020</t>
  </si>
  <si>
    <t>30.06.2020</t>
  </si>
  <si>
    <t>01.07.2020</t>
  </si>
  <si>
    <t>31.12.2020</t>
  </si>
  <si>
    <t>30.06.2021</t>
  </si>
  <si>
    <t>01.07.2021</t>
  </si>
  <si>
    <t>30.06.2022</t>
  </si>
  <si>
    <t>01.07.2022</t>
  </si>
  <si>
    <t>01.07.2023</t>
  </si>
  <si>
    <t>30.06.2023</t>
  </si>
  <si>
    <t>25.04.2020 22:04:06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</si>
</sst>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#,##0.000"/>
    <numFmt numFmtId="170" formatCode="_-* #,##0.00[$€-1]_-;\-* #,##0.00[$€-1]_-;_-* &quot;-&quot;??[$€-1]_-"/>
    <numFmt numFmtId="171" formatCode="000000"/>
    <numFmt numFmtId="172" formatCode="#,##0.0"/>
    <numFmt numFmtId="173" formatCode="#,##0.0000"/>
  </numFmts>
  <fonts count="126"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3"/>
      <color theme="0"/>
      <name val="Tahoma"/>
      <family val="2"/>
      <charset val="204"/>
    </font>
    <font>
      <sz val="1"/>
      <color indexed="10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62"/>
      <name val="Tahoma"/>
      <family val="2"/>
      <charset val="204"/>
    </font>
    <font>
      <sz val="13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8"/>
      <name val="Tahom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8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lightDown">
        <fgColor indexed="42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indexed="17"/>
      </patternFill>
    </fill>
    <fill>
      <patternFill patternType="solid">
        <fgColor indexed="23"/>
      </patternFill>
    </fill>
    <fill>
      <patternFill patternType="solid">
        <fgColor indexed="11"/>
      </patternFill>
    </fill>
    <fill>
      <patternFill patternType="solid">
        <fgColor indexed="45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80">
    <xf numFmtId="49" fontId="0" fillId="0" borderId="0" applyBorder="0">
      <alignment vertical="top"/>
    </xf>
    <xf numFmtId="0" fontId="2" fillId="0" borderId="0"/>
    <xf numFmtId="170" fontId="2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3" fillId="0" borderId="0" applyFont="0" applyFill="0" applyBorder="0" applyAlignment="0" applyProtection="0"/>
    <xf numFmtId="172" fontId="5" fillId="2" borderId="0">
      <protection locked="0"/>
    </xf>
    <xf numFmtId="0" fontId="14" fillId="0" borderId="0" applyFill="0" applyBorder="0" applyProtection="0">
      <alignment vertical="center"/>
    </xf>
    <xf numFmtId="169" fontId="5" fillId="2" borderId="0">
      <protection locked="0"/>
    </xf>
    <xf numFmtId="173" fontId="5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2" fillId="5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21" fillId="0" borderId="0"/>
    <xf numFmtId="0" fontId="70" fillId="0" borderId="0"/>
    <xf numFmtId="0" fontId="7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7" fillId="0" borderId="0" applyBorder="0">
      <alignment vertical="top"/>
    </xf>
    <xf numFmtId="49" fontId="5" fillId="6" borderId="0" applyBorder="0">
      <alignment vertical="top"/>
    </xf>
    <xf numFmtId="49" fontId="34" fillId="7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1" fillId="0" borderId="0"/>
    <xf numFmtId="0" fontId="87" fillId="0" borderId="0" applyNumberFormat="0" applyFill="0" applyBorder="0" applyAlignment="0" applyProtection="0"/>
    <xf numFmtId="0" fontId="88" fillId="0" borderId="43" applyNumberFormat="0" applyFill="0" applyAlignment="0" applyProtection="0"/>
    <xf numFmtId="0" fontId="89" fillId="0" borderId="44" applyNumberFormat="0" applyFill="0" applyAlignment="0" applyProtection="0"/>
    <xf numFmtId="0" fontId="90" fillId="0" borderId="45" applyNumberFormat="0" applyFill="0" applyAlignment="0" applyProtection="0"/>
    <xf numFmtId="0" fontId="90" fillId="0" borderId="0" applyNumberFormat="0" applyFill="0" applyBorder="0" applyAlignment="0" applyProtection="0"/>
    <xf numFmtId="0" fontId="91" fillId="15" borderId="0" applyNumberFormat="0" applyBorder="0" applyAlignment="0" applyProtection="0"/>
    <xf numFmtId="0" fontId="92" fillId="16" borderId="0" applyNumberFormat="0" applyBorder="0" applyAlignment="0" applyProtection="0"/>
    <xf numFmtId="0" fontId="93" fillId="17" borderId="0" applyNumberFormat="0" applyBorder="0" applyAlignment="0" applyProtection="0"/>
    <xf numFmtId="0" fontId="94" fillId="18" borderId="46" applyNumberFormat="0" applyAlignment="0" applyProtection="0"/>
    <xf numFmtId="0" fontId="95" fillId="18" borderId="47" applyNumberFormat="0" applyAlignment="0" applyProtection="0"/>
    <xf numFmtId="0" fontId="96" fillId="0" borderId="48" applyNumberFormat="0" applyFill="0" applyAlignment="0" applyProtection="0"/>
    <xf numFmtId="0" fontId="97" fillId="19" borderId="49" applyNumberFormat="0" applyAlignment="0" applyProtection="0"/>
    <xf numFmtId="0" fontId="98" fillId="0" borderId="0" applyNumberFormat="0" applyFill="0" applyBorder="0" applyAlignment="0" applyProtection="0"/>
    <xf numFmtId="0" fontId="37" fillId="20" borderId="50" applyNumberFormat="0" applyFont="0" applyAlignment="0" applyProtection="0"/>
    <xf numFmtId="0" fontId="99" fillId="0" borderId="0" applyNumberFormat="0" applyFill="0" applyBorder="0" applyAlignment="0" applyProtection="0"/>
    <xf numFmtId="0" fontId="100" fillId="0" borderId="51" applyNumberFormat="0" applyFill="0" applyAlignment="0" applyProtection="0"/>
    <xf numFmtId="0" fontId="101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101" fillId="40" borderId="0" applyNumberFormat="0" applyBorder="0" applyAlignment="0" applyProtection="0"/>
    <xf numFmtId="0" fontId="101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101" fillId="44" borderId="0" applyNumberFormat="0" applyBorder="0" applyAlignment="0" applyProtection="0"/>
    <xf numFmtId="167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1" fillId="45" borderId="0" applyNumberFormat="0" applyBorder="0" applyAlignment="0" applyProtection="0"/>
    <xf numFmtId="0" fontId="21" fillId="5" borderId="0" applyNumberFormat="0" applyBorder="0" applyAlignment="0" applyProtection="0"/>
    <xf numFmtId="0" fontId="21" fillId="46" borderId="0" applyNumberFormat="0" applyBorder="0" applyAlignment="0" applyProtection="0"/>
    <xf numFmtId="0" fontId="2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6" borderId="0" applyNumberFormat="0" applyBorder="0" applyAlignment="0" applyProtection="0"/>
    <xf numFmtId="0" fontId="21" fillId="49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106" fillId="50" borderId="0" applyNumberFormat="0" applyBorder="0" applyAlignment="0" applyProtection="0"/>
    <xf numFmtId="0" fontId="106" fillId="48" borderId="0" applyNumberFormat="0" applyBorder="0" applyAlignment="0" applyProtection="0"/>
    <xf numFmtId="0" fontId="106" fillId="46" borderId="0" applyNumberFormat="0" applyBorder="0" applyAlignment="0" applyProtection="0"/>
    <xf numFmtId="0" fontId="106" fillId="3" borderId="0" applyNumberFormat="0" applyBorder="0" applyAlignment="0" applyProtection="0"/>
    <xf numFmtId="0" fontId="106" fillId="50" borderId="0" applyNumberFormat="0" applyBorder="0" applyAlignment="0" applyProtection="0"/>
    <xf numFmtId="0" fontId="106" fillId="5" borderId="0" applyNumberFormat="0" applyBorder="0" applyAlignment="0" applyProtection="0"/>
    <xf numFmtId="0" fontId="107" fillId="51" borderId="1" applyNumberFormat="0" applyAlignment="0"/>
    <xf numFmtId="0" fontId="17" fillId="0" borderId="1" applyNumberFormat="0" applyAlignment="0">
      <protection locked="0"/>
    </xf>
    <xf numFmtId="0" fontId="17" fillId="0" borderId="1" applyNumberFormat="0" applyAlignment="0">
      <protection locked="0"/>
    </xf>
    <xf numFmtId="0" fontId="17" fillId="11" borderId="1" applyAlignment="0">
      <alignment horizontal="left" vertical="center"/>
    </xf>
    <xf numFmtId="0" fontId="17" fillId="46" borderId="1" applyNumberFormat="0" applyAlignment="0"/>
    <xf numFmtId="0" fontId="17" fillId="3" borderId="1" applyNumberFormat="0" applyAlignment="0"/>
    <xf numFmtId="0" fontId="108" fillId="7" borderId="52" applyNumberFormat="0">
      <alignment horizontal="center" vertical="center"/>
    </xf>
    <xf numFmtId="0" fontId="108" fillId="7" borderId="52" applyNumberFormat="0">
      <alignment horizontal="center" vertical="center"/>
    </xf>
    <xf numFmtId="0" fontId="106" fillId="50" borderId="0" applyNumberFormat="0" applyBorder="0" applyAlignment="0" applyProtection="0"/>
    <xf numFmtId="0" fontId="106" fillId="52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06" fillId="50" borderId="0" applyNumberFormat="0" applyBorder="0" applyAlignment="0" applyProtection="0"/>
    <xf numFmtId="0" fontId="106" fillId="55" borderId="0" applyNumberFormat="0" applyBorder="0" applyAlignment="0" applyProtection="0"/>
    <xf numFmtId="0" fontId="109" fillId="45" borderId="53" applyNumberFormat="0" applyAlignment="0" applyProtection="0"/>
    <xf numFmtId="0" fontId="110" fillId="45" borderId="1" applyNumberFormat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49" fontId="112" fillId="0" borderId="0" applyNumberFormat="0" applyFill="0" applyBorder="0" applyAlignment="0" applyProtection="0">
      <alignment vertical="top"/>
    </xf>
    <xf numFmtId="0" fontId="113" fillId="0" borderId="54" applyNumberFormat="0" applyFill="0" applyAlignment="0" applyProtection="0"/>
    <xf numFmtId="0" fontId="114" fillId="0" borderId="55" applyNumberFormat="0" applyFill="0" applyAlignment="0" applyProtection="0"/>
    <xf numFmtId="0" fontId="115" fillId="0" borderId="56" applyNumberFormat="0" applyFill="0" applyAlignment="0" applyProtection="0"/>
    <xf numFmtId="0" fontId="115" fillId="0" borderId="0" applyNumberFormat="0" applyFill="0" applyBorder="0" applyAlignment="0" applyProtection="0"/>
    <xf numFmtId="0" fontId="46" fillId="0" borderId="57" applyNumberFormat="0" applyFill="0" applyAlignment="0" applyProtection="0"/>
    <xf numFmtId="0" fontId="116" fillId="56" borderId="58" applyNumberFormat="0" applyAlignment="0" applyProtection="0"/>
    <xf numFmtId="0" fontId="117" fillId="0" borderId="0" applyNumberFormat="0" applyFill="0" applyBorder="0" applyAlignment="0" applyProtection="0"/>
    <xf numFmtId="0" fontId="118" fillId="5" borderId="0" applyNumberFormat="0" applyBorder="0" applyAlignment="0" applyProtection="0"/>
    <xf numFmtId="49" fontId="5" fillId="0" borderId="0" applyBorder="0">
      <alignment vertical="top"/>
    </xf>
    <xf numFmtId="0" fontId="21" fillId="0" borderId="0"/>
    <xf numFmtId="0" fontId="1" fillId="0" borderId="0"/>
    <xf numFmtId="0" fontId="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" fillId="0" borderId="0"/>
    <xf numFmtId="0" fontId="119" fillId="0" borderId="0"/>
    <xf numFmtId="0" fontId="120" fillId="57" borderId="0"/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49" fontId="5" fillId="6" borderId="0" applyBorder="0">
      <alignment vertical="top"/>
    </xf>
    <xf numFmtId="0" fontId="1" fillId="0" borderId="0"/>
    <xf numFmtId="0" fontId="1" fillId="0" borderId="0"/>
    <xf numFmtId="0" fontId="5" fillId="0" borderId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21" fillId="58" borderId="0" applyNumberFormat="0" applyBorder="0" applyAlignment="0" applyProtection="0"/>
    <xf numFmtId="0" fontId="122" fillId="0" borderId="0" applyNumberFormat="0" applyFill="0" applyBorder="0" applyAlignment="0" applyProtection="0"/>
    <xf numFmtId="0" fontId="1" fillId="59" borderId="5" applyNumberFormat="0" applyFont="0" applyAlignment="0" applyProtection="0"/>
    <xf numFmtId="0" fontId="123" fillId="0" borderId="59" applyNumberFormat="0" applyFill="0" applyAlignment="0" applyProtection="0"/>
    <xf numFmtId="0" fontId="2" fillId="0" borderId="0"/>
    <xf numFmtId="0" fontId="124" fillId="0" borderId="0" applyNumberFormat="0" applyFill="0" applyBorder="0" applyAlignment="0" applyProtection="0"/>
    <xf numFmtId="4" fontId="5" fillId="8" borderId="0" applyBorder="0">
      <alignment horizontal="right"/>
    </xf>
    <xf numFmtId="4" fontId="5" fillId="8" borderId="60" applyBorder="0">
      <alignment horizontal="right"/>
    </xf>
    <xf numFmtId="4" fontId="5" fillId="8" borderId="4" applyFont="0" applyBorder="0">
      <alignment horizontal="right"/>
    </xf>
    <xf numFmtId="0" fontId="125" fillId="46" borderId="0" applyNumberFormat="0" applyBorder="0" applyAlignment="0" applyProtection="0"/>
    <xf numFmtId="0" fontId="5" fillId="7" borderId="5" applyNumberFormat="0" applyFont="0" applyFill="0" applyBorder="0" applyAlignment="0" applyProtection="0">
      <alignment horizontal="center" vertical="center" wrapText="1"/>
    </xf>
  </cellStyleXfs>
  <cellXfs count="1135">
    <xf numFmtId="49" fontId="0" fillId="0" borderId="0" xfId="0">
      <alignment vertical="top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1" applyFont="1" applyAlignment="1" applyProtection="1">
      <alignment vertical="center" wrapText="1"/>
    </xf>
    <xf numFmtId="49" fontId="10" fillId="0" borderId="0" xfId="51" applyFont="1" applyAlignment="1" applyProtection="1">
      <alignment vertical="center"/>
    </xf>
    <xf numFmtId="0" fontId="10" fillId="0" borderId="0" xfId="50" applyFont="1" applyAlignment="1" applyProtection="1">
      <alignment horizontal="center"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Alignment="1" applyProtection="1">
      <alignment horizontal="left" vertical="center" wrapText="1"/>
    </xf>
    <xf numFmtId="0" fontId="5" fillId="0" borderId="0" xfId="50" applyFont="1" applyProtection="1"/>
    <xf numFmtId="0" fontId="5" fillId="7" borderId="0" xfId="50" applyFont="1" applyFill="1" applyBorder="1" applyProtection="1"/>
    <xf numFmtId="0" fontId="24" fillId="0" borderId="0" xfId="50" applyFont="1"/>
    <xf numFmtId="49" fontId="5" fillId="0" borderId="0" xfId="46" applyFont="1" applyProtection="1">
      <alignment vertical="top"/>
    </xf>
    <xf numFmtId="49" fontId="5" fillId="0" borderId="0" xfId="46" applyProtection="1">
      <alignment vertical="top"/>
    </xf>
    <xf numFmtId="0" fontId="10" fillId="0" borderId="0" xfId="53" applyFont="1" applyAlignment="1" applyProtection="1">
      <alignment vertical="center" wrapTex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horizontal="center"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10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Font="1" applyFill="1" applyBorder="1" applyAlignment="1" applyProtection="1">
      <alignment horizontal="center" vertical="center" wrapText="1"/>
    </xf>
    <xf numFmtId="0" fontId="22" fillId="0" borderId="0" xfId="53" applyFont="1" applyAlignment="1" applyProtection="1">
      <alignment horizontal="center" vertical="center" wrapText="1"/>
    </xf>
    <xf numFmtId="0" fontId="26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vertical="center"/>
    </xf>
    <xf numFmtId="49" fontId="5" fillId="7" borderId="0" xfId="53" applyNumberFormat="1" applyFont="1" applyFill="1" applyBorder="1" applyAlignment="1" applyProtection="1">
      <alignment horizontal="right" vertical="center" wrapText="1" indent="1"/>
    </xf>
    <xf numFmtId="49" fontId="25" fillId="7" borderId="0" xfId="53" applyNumberFormat="1" applyFont="1" applyFill="1" applyBorder="1" applyAlignment="1" applyProtection="1">
      <alignment horizontal="center" vertical="center" wrapText="1"/>
    </xf>
    <xf numFmtId="49" fontId="5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21" fillId="0" borderId="0" xfId="49" applyProtection="1"/>
    <xf numFmtId="0" fontId="22" fillId="0" borderId="0" xfId="53" applyNumberFormat="1" applyFont="1" applyFill="1" applyBorder="1" applyAlignment="1" applyProtection="1">
      <alignment horizontal="center" vertical="top" wrapText="1"/>
    </xf>
    <xf numFmtId="0" fontId="0" fillId="7" borderId="0" xfId="53" applyFont="1" applyFill="1" applyBorder="1" applyAlignment="1" applyProtection="1">
      <alignment horizontal="center" vertical="center" wrapText="1"/>
    </xf>
    <xf numFmtId="49" fontId="0" fillId="7" borderId="0" xfId="53" applyNumberFormat="1" applyFont="1" applyFill="1" applyBorder="1" applyAlignment="1" applyProtection="1">
      <alignment horizontal="right" vertical="center" wrapText="1" inden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5" fillId="0" borderId="5" xfId="52" applyFont="1" applyFill="1" applyBorder="1" applyAlignment="1" applyProtection="1">
      <alignment vertical="center" wrapText="1"/>
    </xf>
    <xf numFmtId="0" fontId="0" fillId="0" borderId="5" xfId="52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55" applyFont="1" applyFill="1" applyBorder="1" applyAlignment="1" applyProtection="1">
      <alignment horizontal="center" vertical="center" wrapText="1"/>
    </xf>
    <xf numFmtId="0" fontId="33" fillId="7" borderId="0" xfId="50" applyFont="1" applyFill="1" applyBorder="1" applyAlignment="1" applyProtection="1">
      <alignment horizontal="center"/>
    </xf>
    <xf numFmtId="0" fontId="33" fillId="0" borderId="0" xfId="50" applyFont="1" applyAlignment="1" applyProtection="1">
      <alignment horizontal="center" vertical="center"/>
    </xf>
    <xf numFmtId="0" fontId="33" fillId="7" borderId="0" xfId="50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53" applyNumberFormat="1" applyFont="1" applyFill="1" applyBorder="1" applyAlignment="1" applyProtection="1">
      <alignment horizontal="right" vertical="center" wrapText="1" indent="1"/>
    </xf>
    <xf numFmtId="0" fontId="0" fillId="0" borderId="6" xfId="36" applyFont="1" applyBorder="1" applyAlignment="1" applyProtection="1">
      <alignment horizontal="justify" vertical="top" wrapText="1"/>
    </xf>
    <xf numFmtId="0" fontId="1" fillId="0" borderId="0" xfId="39" applyProtection="1"/>
    <xf numFmtId="0" fontId="45" fillId="0" borderId="0" xfId="53" applyFont="1" applyAlignment="1" applyProtection="1">
      <alignment horizontal="center" vertical="center" wrapText="1"/>
    </xf>
    <xf numFmtId="49" fontId="23" fillId="7" borderId="7" xfId="43" applyFont="1" applyFill="1" applyBorder="1" applyAlignment="1" applyProtection="1">
      <alignment vertical="center" wrapText="1"/>
    </xf>
    <xf numFmtId="49" fontId="19" fillId="7" borderId="8" xfId="43" applyFont="1" applyFill="1" applyBorder="1" applyAlignment="1">
      <alignment horizontal="left" vertical="center" wrapText="1"/>
    </xf>
    <xf numFmtId="49" fontId="19" fillId="7" borderId="9" xfId="43" applyFont="1" applyFill="1" applyBorder="1" applyAlignment="1">
      <alignment horizontal="left" vertical="center" wrapText="1"/>
    </xf>
    <xf numFmtId="49" fontId="23" fillId="7" borderId="10" xfId="43" applyFont="1" applyFill="1" applyBorder="1" applyAlignment="1" applyProtection="1">
      <alignment vertical="center" wrapText="1"/>
    </xf>
    <xf numFmtId="49" fontId="13" fillId="7" borderId="0" xfId="43" applyFont="1" applyFill="1" applyBorder="1" applyAlignment="1">
      <alignment wrapText="1"/>
    </xf>
    <xf numFmtId="49" fontId="13" fillId="7" borderId="11" xfId="43" applyFont="1" applyFill="1" applyBorder="1" applyAlignment="1">
      <alignment wrapText="1"/>
    </xf>
    <xf numFmtId="49" fontId="11" fillId="7" borderId="0" xfId="31" applyNumberFormat="1" applyFont="1" applyFill="1" applyBorder="1" applyAlignment="1" applyProtection="1">
      <alignment horizontal="left" wrapText="1"/>
    </xf>
    <xf numFmtId="49" fontId="11" fillId="7" borderId="0" xfId="31" applyNumberFormat="1" applyFont="1" applyFill="1" applyBorder="1" applyAlignment="1" applyProtection="1">
      <alignment wrapText="1"/>
    </xf>
    <xf numFmtId="49" fontId="13" fillId="7" borderId="0" xfId="43" applyFont="1" applyFill="1" applyBorder="1" applyAlignment="1">
      <alignment horizontal="right" wrapText="1"/>
    </xf>
    <xf numFmtId="49" fontId="19" fillId="7" borderId="0" xfId="43" applyFont="1" applyFill="1" applyBorder="1" applyAlignment="1">
      <alignment horizontal="left" vertical="center" wrapText="1"/>
    </xf>
    <xf numFmtId="49" fontId="19" fillId="7" borderId="11" xfId="43" applyFont="1" applyFill="1" applyBorder="1" applyAlignment="1">
      <alignment horizontal="left" vertical="center" wrapText="1"/>
    </xf>
    <xf numFmtId="49" fontId="13" fillId="0" borderId="0" xfId="43" applyFont="1" applyFill="1" applyBorder="1" applyAlignment="1" applyProtection="1">
      <alignment wrapText="1"/>
    </xf>
    <xf numFmtId="0" fontId="17" fillId="0" borderId="0" xfId="22" applyFont="1" applyFill="1" applyBorder="1" applyAlignment="1" applyProtection="1">
      <alignment horizontal="left" vertical="top" wrapText="1"/>
    </xf>
    <xf numFmtId="49" fontId="13" fillId="0" borderId="0" xfId="43" applyFont="1" applyFill="1" applyBorder="1" applyAlignment="1" applyProtection="1">
      <alignment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49" fontId="34" fillId="8" borderId="6" xfId="40" applyNumberFormat="1" applyFont="1" applyFill="1" applyBorder="1" applyAlignment="1" applyProtection="1">
      <alignment horizontal="center" vertical="center" wrapText="1"/>
    </xf>
    <xf numFmtId="49" fontId="34" fillId="2" borderId="6" xfId="40" applyNumberFormat="1" applyFont="1" applyFill="1" applyBorder="1" applyAlignment="1" applyProtection="1">
      <alignment horizontal="center" vertical="center" wrapText="1"/>
    </xf>
    <xf numFmtId="49" fontId="23" fillId="7" borderId="10" xfId="43" applyFont="1" applyFill="1" applyBorder="1" applyAlignment="1" applyProtection="1">
      <alignment horizontal="center" vertical="center" wrapText="1"/>
    </xf>
    <xf numFmtId="49" fontId="34" fillId="11" borderId="6" xfId="40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43" applyNumberFormat="1" applyFont="1" applyFill="1" applyBorder="1" applyAlignment="1">
      <alignment horizontal="justify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5" fillId="0" borderId="0" xfId="0" applyNumberFormat="1" applyFont="1" applyProtection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0" fontId="45" fillId="0" borderId="0" xfId="55" applyFont="1" applyFill="1" applyAlignment="1" applyProtection="1">
      <alignment vertical="center" wrapText="1"/>
    </xf>
    <xf numFmtId="0" fontId="0" fillId="0" borderId="0" xfId="55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left" vertical="center" wrapText="1"/>
    </xf>
    <xf numFmtId="0" fontId="45" fillId="0" borderId="0" xfId="53" applyFont="1" applyFill="1" applyBorder="1" applyAlignment="1" applyProtection="1">
      <alignment horizontal="left" vertical="center" wrapText="1"/>
    </xf>
    <xf numFmtId="49" fontId="45" fillId="0" borderId="0" xfId="53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0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45" fillId="0" borderId="0" xfId="55" applyFont="1" applyFill="1" applyAlignment="1" applyProtection="1">
      <alignment horizontal="center" vertical="center" wrapText="1"/>
    </xf>
    <xf numFmtId="0" fontId="7" fillId="10" borderId="12" xfId="54" applyFont="1" applyFill="1" applyBorder="1" applyAlignment="1" applyProtection="1">
      <alignment horizontal="center" vertical="center" wrapText="1"/>
    </xf>
    <xf numFmtId="0" fontId="5" fillId="0" borderId="5" xfId="54" applyFont="1" applyBorder="1" applyAlignment="1" applyProtection="1">
      <alignment horizontal="left" vertical="center"/>
    </xf>
    <xf numFmtId="0" fontId="5" fillId="0" borderId="0" xfId="55" applyFont="1" applyFill="1" applyBorder="1" applyAlignment="1" applyProtection="1">
      <alignment vertical="center" wrapText="1"/>
    </xf>
    <xf numFmtId="49" fontId="0" fillId="7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12" borderId="5" xfId="45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center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0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5" fillId="7" borderId="5" xfId="50" applyFont="1" applyFill="1" applyBorder="1" applyAlignment="1" applyProtection="1">
      <alignment horizontal="center" vertical="center"/>
    </xf>
    <xf numFmtId="49" fontId="5" fillId="2" borderId="5" xfId="5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55" applyFont="1" applyFill="1" applyAlignment="1" applyProtection="1">
      <alignment vertical="center" wrapText="1"/>
    </xf>
    <xf numFmtId="0" fontId="41" fillId="0" borderId="0" xfId="55" applyFont="1" applyFill="1" applyAlignment="1" applyProtection="1">
      <alignment vertical="center" wrapText="1"/>
    </xf>
    <xf numFmtId="49" fontId="5" fillId="0" borderId="0" xfId="41">
      <alignment vertical="top"/>
    </xf>
    <xf numFmtId="49" fontId="10" fillId="0" borderId="0" xfId="41" applyFont="1" applyBorder="1" applyProtection="1">
      <alignment vertical="top"/>
    </xf>
    <xf numFmtId="49" fontId="5" fillId="0" borderId="0" xfId="41" applyFont="1" applyBorder="1" applyProtection="1">
      <alignment vertical="top"/>
    </xf>
    <xf numFmtId="49" fontId="33" fillId="0" borderId="0" xfId="41" applyFont="1" applyBorder="1" applyAlignment="1" applyProtection="1">
      <alignment horizontal="center" vertical="center"/>
    </xf>
    <xf numFmtId="49" fontId="5" fillId="0" borderId="0" xfId="41" applyBorder="1" applyProtection="1">
      <alignment vertical="top"/>
    </xf>
    <xf numFmtId="0" fontId="5" fillId="7" borderId="0" xfId="41" applyNumberFormat="1" applyFont="1" applyFill="1" applyBorder="1" applyAlignment="1" applyProtection="1"/>
    <xf numFmtId="0" fontId="42" fillId="7" borderId="0" xfId="41" applyNumberFormat="1" applyFont="1" applyFill="1" applyBorder="1" applyAlignment="1" applyProtection="1">
      <alignment horizontal="center" vertical="center" wrapText="1"/>
    </xf>
    <xf numFmtId="0" fontId="10" fillId="7" borderId="0" xfId="41" applyNumberFormat="1" applyFont="1" applyFill="1" applyBorder="1" applyAlignment="1" applyProtection="1"/>
    <xf numFmtId="49" fontId="5" fillId="0" borderId="0" xfId="41" applyFont="1">
      <alignment vertical="top"/>
    </xf>
    <xf numFmtId="49" fontId="33" fillId="0" borderId="0" xfId="41" applyFont="1" applyAlignment="1">
      <alignment horizontal="center" vertical="center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5" xfId="48" applyNumberFormat="1" applyFont="1" applyFill="1" applyBorder="1" applyAlignment="1" applyProtection="1">
      <alignment horizontal="center" vertical="center" wrapText="1"/>
    </xf>
    <xf numFmtId="49" fontId="43" fillId="13" borderId="15" xfId="41" applyFont="1" applyFill="1" applyBorder="1" applyAlignment="1" applyProtection="1">
      <alignment horizontal="center" vertical="top"/>
    </xf>
    <xf numFmtId="49" fontId="40" fillId="13" borderId="15" xfId="41" applyFont="1" applyFill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2" applyFont="1" applyFill="1" applyBorder="1" applyAlignment="1" applyProtection="1">
      <alignment vertical="center" wrapText="1"/>
    </xf>
    <xf numFmtId="0" fontId="37" fillId="0" borderId="13" xfId="52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5" fillId="0" borderId="5" xfId="0" applyNumberFormat="1" applyFont="1" applyBorder="1" applyProtection="1">
      <alignment vertical="top"/>
    </xf>
    <xf numFmtId="0" fontId="37" fillId="0" borderId="0" xfId="52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54" applyFont="1" applyBorder="1" applyAlignment="1" applyProtection="1">
      <alignment horizontal="left" vertical="center"/>
    </xf>
    <xf numFmtId="0" fontId="7" fillId="10" borderId="0" xfId="55" applyFont="1" applyFill="1" applyAlignment="1" applyProtection="1">
      <alignment horizontal="center" vertical="center" wrapText="1"/>
    </xf>
    <xf numFmtId="0" fontId="37" fillId="0" borderId="14" xfId="52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5" fillId="13" borderId="17" xfId="54" applyNumberFormat="1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49" fontId="5" fillId="7" borderId="5" xfId="55" applyNumberFormat="1" applyFont="1" applyFill="1" applyBorder="1" applyAlignment="1" applyProtection="1">
      <alignment horizontal="left" vertical="center" wrapText="1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0" fontId="5" fillId="7" borderId="5" xfId="55" applyNumberFormat="1" applyFont="1" applyFill="1" applyBorder="1" applyAlignment="1" applyProtection="1">
      <alignment horizontal="left" vertical="center" wrapText="1" indent="5"/>
    </xf>
    <xf numFmtId="0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0" xfId="55" applyFont="1" applyFill="1" applyAlignment="1" applyProtection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5" fillId="0" borderId="5" xfId="55" applyFont="1" applyFill="1" applyBorder="1" applyAlignment="1" applyProtection="1">
      <alignment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vertical="center" wrapText="1"/>
      <protection locked="0"/>
    </xf>
    <xf numFmtId="0" fontId="5" fillId="0" borderId="14" xfId="52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4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0" fontId="18" fillId="10" borderId="0" xfId="55" applyFont="1" applyFill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lef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0" fontId="5" fillId="0" borderId="20" xfId="55" applyFont="1" applyFill="1" applyBorder="1" applyAlignment="1" applyProtection="1">
      <alignment vertical="center" wrapText="1"/>
    </xf>
    <xf numFmtId="0" fontId="5" fillId="0" borderId="29" xfId="47" applyFont="1" applyFill="1" applyBorder="1" applyAlignment="1" applyProtection="1">
      <alignment vertical="center" wrapText="1"/>
    </xf>
    <xf numFmtId="0" fontId="5" fillId="0" borderId="29" xfId="55" applyNumberFormat="1" applyFont="1" applyFill="1" applyBorder="1" applyAlignment="1" applyProtection="1">
      <alignment horizontal="left" vertical="center" wrapText="1" indent="6"/>
    </xf>
    <xf numFmtId="0" fontId="0" fillId="0" borderId="0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30" xfId="47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0" xfId="47" applyFont="1" applyFill="1" applyBorder="1" applyAlignment="1" applyProtection="1">
      <alignment horizontal="right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/>
    </xf>
    <xf numFmtId="0" fontId="5" fillId="0" borderId="0" xfId="55" applyFont="1" applyFill="1" applyAlignment="1" applyProtection="1">
      <alignment horizontal="right" vertical="top" wrapText="1"/>
    </xf>
    <xf numFmtId="49" fontId="0" fillId="0" borderId="0" xfId="55" applyNumberFormat="1" applyFont="1" applyFill="1" applyAlignment="1" applyProtection="1">
      <alignment horizontal="left" vertical="top"/>
    </xf>
    <xf numFmtId="0" fontId="10" fillId="0" borderId="0" xfId="55" applyFont="1" applyFill="1" applyAlignment="1" applyProtection="1">
      <alignment horizontal="center" vertical="center" wrapText="1"/>
    </xf>
    <xf numFmtId="49" fontId="10" fillId="0" borderId="0" xfId="0" applyFont="1">
      <alignment vertical="top"/>
    </xf>
    <xf numFmtId="0" fontId="33" fillId="7" borderId="0" xfId="50" applyFont="1" applyFill="1" applyBorder="1" applyAlignment="1" applyProtection="1">
      <alignment horizontal="center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41" applyFont="1" applyBorder="1" applyAlignment="1" applyProtection="1">
      <alignment horizontal="right" vertical="top"/>
    </xf>
    <xf numFmtId="49" fontId="8" fillId="0" borderId="0" xfId="41" applyFont="1" applyAlignment="1">
      <alignment vertical="top"/>
    </xf>
    <xf numFmtId="0" fontId="5" fillId="7" borderId="0" xfId="55" applyNumberFormat="1" applyFont="1" applyFill="1" applyBorder="1" applyAlignment="1" applyProtection="1">
      <alignment horizontal="center" vertical="center" wrapText="1"/>
    </xf>
    <xf numFmtId="4" fontId="5" fillId="0" borderId="0" xfId="30" applyNumberFormat="1" applyFont="1" applyFill="1" applyBorder="1" applyAlignment="1" applyProtection="1">
      <alignment horizontal="right" vertical="center" wrapText="1"/>
    </xf>
    <xf numFmtId="0" fontId="5" fillId="0" borderId="0" xfId="55" applyNumberFormat="1" applyFont="1" applyFill="1" applyBorder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horizontal="left" vertical="center" wrapText="1"/>
    </xf>
    <xf numFmtId="49" fontId="5" fillId="0" borderId="0" xfId="35">
      <alignment vertical="top"/>
    </xf>
    <xf numFmtId="0" fontId="0" fillId="0" borderId="0" xfId="0" applyNumberFormat="1" applyFill="1" applyAlignment="1" applyProtection="1">
      <alignment vertical="center"/>
    </xf>
    <xf numFmtId="0" fontId="17" fillId="0" borderId="0" xfId="32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2" applyFont="1" applyFill="1" applyBorder="1" applyAlignment="1" applyProtection="1">
      <alignment vertical="center" wrapText="1"/>
    </xf>
    <xf numFmtId="49" fontId="5" fillId="0" borderId="31" xfId="0" applyNumberFormat="1" applyFont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 wrapText="1"/>
    </xf>
    <xf numFmtId="49" fontId="5" fillId="0" borderId="31" xfId="0" applyNumberFormat="1" applyFont="1" applyBorder="1" applyAlignment="1" applyProtection="1">
      <alignment vertical="top" wrapText="1"/>
    </xf>
    <xf numFmtId="49" fontId="5" fillId="0" borderId="30" xfId="0" applyNumberFormat="1" applyFont="1" applyBorder="1" applyProtection="1">
      <alignment vertical="top"/>
    </xf>
    <xf numFmtId="0" fontId="0" fillId="0" borderId="14" xfId="52" applyFont="1" applyFill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/>
    </xf>
    <xf numFmtId="0" fontId="1" fillId="0" borderId="0" xfId="39"/>
    <xf numFmtId="49" fontId="72" fillId="0" borderId="0" xfId="0" applyFont="1">
      <alignment vertical="top"/>
    </xf>
    <xf numFmtId="0" fontId="0" fillId="0" borderId="0" xfId="0" applyNumberFormat="1">
      <alignment vertical="top"/>
    </xf>
    <xf numFmtId="0" fontId="73" fillId="7" borderId="0" xfId="55" applyFont="1" applyFill="1" applyBorder="1" applyAlignment="1" applyProtection="1">
      <alignment vertical="center" wrapText="1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5" fillId="0" borderId="0" xfId="41" applyProtection="1">
      <alignment vertical="top"/>
    </xf>
    <xf numFmtId="49" fontId="5" fillId="0" borderId="0" xfId="35" applyProtection="1">
      <alignment vertical="top"/>
    </xf>
    <xf numFmtId="49" fontId="5" fillId="0" borderId="5" xfId="50" applyNumberFormat="1" applyFont="1" applyFill="1" applyBorder="1" applyAlignment="1" applyProtection="1">
      <alignment horizontal="left" vertical="center" wrapText="1"/>
    </xf>
    <xf numFmtId="0" fontId="5" fillId="7" borderId="16" xfId="50" applyFont="1" applyFill="1" applyBorder="1" applyAlignment="1" applyProtection="1">
      <alignment horizontal="center" vertical="center"/>
    </xf>
    <xf numFmtId="49" fontId="5" fillId="13" borderId="15" xfId="55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0" fontId="5" fillId="0" borderId="15" xfId="55" applyNumberFormat="1" applyFont="1" applyFill="1" applyBorder="1" applyAlignment="1" applyProtection="1">
      <alignment vertical="center" wrapText="1"/>
    </xf>
    <xf numFmtId="0" fontId="5" fillId="0" borderId="14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5"/>
    </xf>
    <xf numFmtId="0" fontId="5" fillId="0" borderId="5" xfId="55" applyNumberFormat="1" applyFont="1" applyFill="1" applyBorder="1" applyAlignment="1" applyProtection="1">
      <alignment horizontal="left" vertical="center" wrapText="1" indent="1"/>
    </xf>
    <xf numFmtId="0" fontId="5" fillId="0" borderId="5" xfId="55" applyNumberFormat="1" applyFont="1" applyFill="1" applyBorder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5" fillId="7" borderId="5" xfId="55" applyFont="1" applyFill="1" applyBorder="1" applyAlignment="1" applyProtection="1">
      <alignment vertical="center" wrapText="1"/>
    </xf>
    <xf numFmtId="0" fontId="17" fillId="0" borderId="0" xfId="56" applyFont="1" applyBorder="1" applyAlignment="1">
      <alignment horizontal="center" vertical="center" wrapText="1"/>
    </xf>
    <xf numFmtId="0" fontId="5" fillId="0" borderId="13" xfId="55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49" fontId="5" fillId="13" borderId="5" xfId="54" applyNumberFormat="1" applyFont="1" applyFill="1" applyBorder="1" applyAlignment="1" applyProtection="1">
      <alignment horizontal="center" vertical="center" wrapText="1"/>
    </xf>
    <xf numFmtId="0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Alignment="1" applyProtection="1">
      <alignment horizontal="left" vertical="center" wrapText="1"/>
    </xf>
    <xf numFmtId="14" fontId="5" fillId="7" borderId="0" xfId="53" applyNumberFormat="1" applyFont="1" applyFill="1" applyBorder="1" applyAlignment="1" applyProtection="1">
      <alignment horizontal="left" vertical="center" wrapText="1"/>
    </xf>
    <xf numFmtId="14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" fontId="75" fillId="13" borderId="15" xfId="0" applyNumberFormat="1" applyFont="1" applyFill="1" applyBorder="1" applyAlignment="1" applyProtection="1">
      <alignment horizontal="right"/>
    </xf>
    <xf numFmtId="49" fontId="40" fillId="13" borderId="15" xfId="41" applyFont="1" applyFill="1" applyBorder="1" applyAlignment="1" applyProtection="1">
      <alignment horizontal="left" vertical="center" indent="1"/>
    </xf>
    <xf numFmtId="49" fontId="74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7" fillId="10" borderId="0" xfId="55" applyFont="1" applyFill="1" applyAlignment="1" applyProtection="1">
      <alignment vertical="center" wrapText="1"/>
    </xf>
    <xf numFmtId="0" fontId="5" fillId="0" borderId="0" xfId="52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74" fillId="0" borderId="0" xfId="0" applyNumberFormat="1" applyFont="1" applyAlignment="1">
      <alignment vertical="center"/>
    </xf>
    <xf numFmtId="0" fontId="76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left" vertical="center" wrapText="1"/>
    </xf>
    <xf numFmtId="0" fontId="74" fillId="0" borderId="0" xfId="55" applyFont="1" applyFill="1" applyAlignment="1" applyProtection="1">
      <alignment vertical="center"/>
    </xf>
    <xf numFmtId="49" fontId="74" fillId="0" borderId="0" xfId="0" applyFont="1" applyAlignment="1">
      <alignment vertical="top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74" fillId="0" borderId="0" xfId="55" applyNumberFormat="1" applyFont="1" applyFill="1" applyAlignment="1" applyProtection="1">
      <alignment vertical="center"/>
    </xf>
    <xf numFmtId="0" fontId="74" fillId="0" borderId="0" xfId="0" applyNumberFormat="1" applyFont="1" applyFill="1" applyAlignment="1" applyProtection="1">
      <alignment vertical="center"/>
    </xf>
    <xf numFmtId="49" fontId="74" fillId="10" borderId="0" xfId="0" applyFont="1" applyFill="1" applyProtection="1">
      <alignment vertical="top"/>
    </xf>
    <xf numFmtId="169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5" fillId="0" borderId="0" xfId="0" applyNumberFormat="1" applyFont="1" applyProtection="1">
      <alignment vertical="top"/>
    </xf>
    <xf numFmtId="0" fontId="5" fillId="0" borderId="5" xfId="52" applyNumberFormat="1" applyFont="1" applyFill="1" applyBorder="1" applyAlignment="1" applyProtection="1">
      <alignment vertical="center" wrapText="1"/>
    </xf>
    <xf numFmtId="49" fontId="5" fillId="13" borderId="13" xfId="55" applyNumberFormat="1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Protection="1">
      <alignment vertical="top"/>
    </xf>
    <xf numFmtId="49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5" fillId="13" borderId="13" xfId="33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17" fillId="0" borderId="22" xfId="36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36" applyFont="1" applyFill="1" applyBorder="1" applyAlignment="1" applyProtection="1">
      <alignment horizontal="justify" vertical="top" wrapText="1"/>
    </xf>
    <xf numFmtId="4" fontId="5" fillId="0" borderId="0" xfId="55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vertical="center" wrapText="1"/>
    </xf>
    <xf numFmtId="49" fontId="74" fillId="0" borderId="0" xfId="0" applyFont="1" applyFill="1" applyBorder="1" applyProtection="1">
      <alignment vertical="top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49" fontId="74" fillId="0" borderId="0" xfId="0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center" vertical="center" wrapText="1"/>
    </xf>
    <xf numFmtId="49" fontId="74" fillId="0" borderId="0" xfId="0" applyFont="1" applyFill="1" applyProtection="1">
      <alignment vertical="top"/>
    </xf>
    <xf numFmtId="49" fontId="74" fillId="0" borderId="0" xfId="0" applyFont="1" applyFill="1" applyAlignment="1" applyProtection="1">
      <alignment vertical="top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70" fillId="0" borderId="0" xfId="37"/>
    <xf numFmtId="0" fontId="0" fillId="0" borderId="0" xfId="0" applyNumberFormat="1" applyAlignment="1"/>
    <xf numFmtId="0" fontId="33" fillId="0" borderId="0" xfId="55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55" applyFont="1" applyFill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right" vertical="center" wrapText="1"/>
    </xf>
    <xf numFmtId="4" fontId="5" fillId="0" borderId="0" xfId="34" applyFont="1" applyFill="1" applyBorder="1" applyAlignment="1" applyProtection="1">
      <alignment horizontal="right" vertical="center" wrapText="1"/>
    </xf>
    <xf numFmtId="0" fontId="5" fillId="0" borderId="0" xfId="52" applyFont="1" applyFill="1" applyBorder="1" applyAlignment="1" applyProtection="1">
      <alignment horizontal="left" vertical="center" wrapText="1" indent="1"/>
    </xf>
    <xf numFmtId="49" fontId="5" fillId="0" borderId="0" xfId="41" applyFill="1" applyProtection="1">
      <alignment vertical="top"/>
    </xf>
    <xf numFmtId="4" fontId="0" fillId="0" borderId="0" xfId="34" applyFont="1" applyFill="1" applyBorder="1" applyAlignment="1" applyProtection="1">
      <alignment horizontal="center" vertical="center" wrapText="1"/>
    </xf>
    <xf numFmtId="4" fontId="5" fillId="0" borderId="0" xfId="34" applyFont="1" applyFill="1" applyBorder="1" applyAlignment="1" applyProtection="1">
      <alignment horizontal="center" vertical="center" wrapText="1"/>
    </xf>
    <xf numFmtId="0" fontId="72" fillId="0" borderId="0" xfId="55" applyNumberFormat="1" applyFont="1" applyFill="1" applyAlignment="1" applyProtection="1">
      <alignment vertical="center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171" fontId="5" fillId="0" borderId="5" xfId="33" applyNumberFormat="1" applyFont="1" applyFill="1" applyBorder="1" applyAlignment="1" applyProtection="1">
      <alignment horizontal="center" vertical="center" wrapText="1"/>
    </xf>
    <xf numFmtId="0" fontId="72" fillId="13" borderId="19" xfId="55" applyFont="1" applyFill="1" applyBorder="1" applyAlignment="1" applyProtection="1">
      <alignment horizontal="center" vertical="center" wrapText="1"/>
    </xf>
    <xf numFmtId="0" fontId="72" fillId="13" borderId="23" xfId="55" applyFont="1" applyFill="1" applyBorder="1" applyAlignment="1" applyProtection="1">
      <alignment horizontal="center" vertical="center" wrapText="1"/>
    </xf>
    <xf numFmtId="49" fontId="72" fillId="13" borderId="23" xfId="55" applyNumberFormat="1" applyFont="1" applyFill="1" applyBorder="1" applyAlignment="1" applyProtection="1">
      <alignment horizontal="left" vertical="center" wrapText="1"/>
    </xf>
    <xf numFmtId="49" fontId="37" fillId="13" borderId="15" xfId="42" applyNumberFormat="1" applyFill="1" applyBorder="1" applyAlignment="1" applyProtection="1">
      <alignment horizontal="left" vertical="center"/>
    </xf>
    <xf numFmtId="49" fontId="72" fillId="13" borderId="21" xfId="55" applyNumberFormat="1" applyFont="1" applyFill="1" applyBorder="1" applyAlignment="1" applyProtection="1">
      <alignment horizontal="left" vertical="center" wrapText="1"/>
    </xf>
    <xf numFmtId="49" fontId="5" fillId="8" borderId="5" xfId="55" applyNumberFormat="1" applyFont="1" applyFill="1" applyBorder="1" applyAlignment="1" applyProtection="1">
      <alignment horizontal="center" vertical="center" wrapText="1"/>
    </xf>
    <xf numFmtId="0" fontId="77" fillId="0" borderId="0" xfId="55" applyFont="1" applyFill="1" applyAlignment="1" applyProtection="1">
      <alignment vertical="center" wrapText="1"/>
    </xf>
    <xf numFmtId="0" fontId="29" fillId="0" borderId="0" xfId="55" applyFont="1" applyFill="1" applyBorder="1" applyAlignment="1" applyProtection="1">
      <alignment horizontal="center" vertical="center" wrapText="1"/>
    </xf>
    <xf numFmtId="49" fontId="7" fillId="13" borderId="13" xfId="41" applyFont="1" applyFill="1" applyBorder="1" applyAlignment="1" applyProtection="1">
      <alignment horizontal="right" vertical="center" wrapText="1"/>
    </xf>
    <xf numFmtId="49" fontId="7" fillId="13" borderId="15" xfId="41" applyFont="1" applyFill="1" applyBorder="1" applyAlignment="1" applyProtection="1">
      <alignment horizontal="right" vertical="center" wrapText="1"/>
    </xf>
    <xf numFmtId="49" fontId="5" fillId="13" borderId="15" xfId="41" applyFont="1" applyFill="1" applyBorder="1" applyAlignment="1" applyProtection="1">
      <alignment horizontal="right" vertical="center" wrapText="1"/>
    </xf>
    <xf numFmtId="49" fontId="5" fillId="13" borderId="14" xfId="41" applyFont="1" applyFill="1" applyBorder="1" applyAlignment="1" applyProtection="1">
      <alignment horizontal="right" vertical="center" wrapText="1"/>
    </xf>
    <xf numFmtId="0" fontId="5" fillId="0" borderId="32" xfId="55" applyFont="1" applyFill="1" applyBorder="1" applyAlignment="1" applyProtection="1">
      <alignment vertical="center" wrapText="1"/>
    </xf>
    <xf numFmtId="0" fontId="50" fillId="0" borderId="0" xfId="55" applyFont="1" applyFill="1" applyAlignment="1" applyProtection="1">
      <alignment vertical="center" wrapText="1"/>
    </xf>
    <xf numFmtId="0" fontId="8" fillId="0" borderId="0" xfId="55" applyFont="1" applyFill="1" applyAlignment="1" applyProtection="1">
      <alignment vertical="center" wrapText="1"/>
    </xf>
    <xf numFmtId="0" fontId="51" fillId="0" borderId="0" xfId="55" applyFont="1" applyFill="1" applyAlignment="1" applyProtection="1">
      <alignment horizontal="center" vertical="center" wrapText="1"/>
    </xf>
    <xf numFmtId="0" fontId="78" fillId="0" borderId="0" xfId="38" applyFont="1" applyFill="1" applyProtection="1"/>
    <xf numFmtId="49" fontId="34" fillId="7" borderId="0" xfId="44">
      <alignment vertical="top"/>
    </xf>
    <xf numFmtId="49" fontId="52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2" fillId="0" borderId="0" xfId="0" applyFont="1" applyFill="1" applyProtection="1">
      <alignment vertical="top"/>
    </xf>
    <xf numFmtId="0" fontId="72" fillId="0" borderId="0" xfId="55" applyFont="1" applyFill="1" applyAlignment="1" applyProtection="1">
      <alignment vertical="center"/>
    </xf>
    <xf numFmtId="49" fontId="72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2" fillId="0" borderId="0" xfId="0" applyFont="1" applyFill="1" applyAlignment="1" applyProtection="1">
      <alignment vertical="top"/>
    </xf>
    <xf numFmtId="49" fontId="72" fillId="10" borderId="0" xfId="0" applyFont="1" applyFill="1" applyAlignment="1" applyProtection="1">
      <alignment vertical="top"/>
    </xf>
    <xf numFmtId="49" fontId="5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8" fillId="0" borderId="3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7" fillId="0" borderId="6" xfId="36" applyFont="1" applyBorder="1" applyAlignment="1" applyProtection="1">
      <alignment horizontal="justify" vertical="center" wrapText="1"/>
    </xf>
    <xf numFmtId="0" fontId="53" fillId="0" borderId="0" xfId="53" applyFont="1" applyFill="1" applyAlignment="1" applyProtection="1">
      <alignment vertical="top" wrapText="1"/>
    </xf>
    <xf numFmtId="0" fontId="5" fillId="0" borderId="6" xfId="36" applyFont="1" applyBorder="1" applyAlignment="1" applyProtection="1">
      <alignment horizontal="justify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49" fontId="5" fillId="0" borderId="0" xfId="35" applyNumberFormat="1" applyFont="1">
      <alignment vertical="top"/>
    </xf>
    <xf numFmtId="49" fontId="11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47" applyFont="1" applyFill="1" applyBorder="1" applyAlignment="1" applyProtection="1">
      <alignment vertical="center" wrapText="1"/>
    </xf>
    <xf numFmtId="49" fontId="5" fillId="0" borderId="0" xfId="35" applyFont="1" applyProtection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0" fillId="9" borderId="5" xfId="3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5" xfId="30" applyNumberFormat="1" applyFont="1" applyFill="1" applyBorder="1" applyAlignment="1" applyProtection="1">
      <alignment horizontal="left" vertical="center" wrapText="1" indent="2"/>
    </xf>
    <xf numFmtId="0" fontId="0" fillId="0" borderId="0" xfId="30" applyNumberFormat="1" applyFont="1" applyFill="1" applyBorder="1" applyAlignment="1" applyProtection="1">
      <alignment horizontal="left" vertical="center" wrapText="1" indent="2"/>
    </xf>
    <xf numFmtId="0" fontId="0" fillId="0" borderId="0" xfId="55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79" fillId="0" borderId="0" xfId="53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5" fillId="13" borderId="14" xfId="0" applyNumberFormat="1" applyFont="1" applyFill="1" applyBorder="1" applyAlignment="1" applyProtection="1">
      <alignment horizontal="right"/>
    </xf>
    <xf numFmtId="0" fontId="74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41" applyBorder="1">
      <alignment vertical="top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1" applyFont="1" applyFill="1" applyBorder="1" applyAlignment="1" applyProtection="1">
      <alignment horizontal="center" vertical="top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0" fillId="8" borderId="5" xfId="53" applyNumberFormat="1" applyFont="1" applyFill="1" applyBorder="1" applyAlignment="1" applyProtection="1">
      <alignment horizontal="left" vertical="center" wrapText="1" indent="1"/>
    </xf>
    <xf numFmtId="49" fontId="5" fillId="8" borderId="5" xfId="53" applyNumberFormat="1" applyFont="1" applyFill="1" applyBorder="1" applyAlignment="1" applyProtection="1">
      <alignment horizontal="left" vertical="center" wrapText="1" indent="1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center" vertical="center" wrapText="1"/>
    </xf>
    <xf numFmtId="0" fontId="5" fillId="13" borderId="15" xfId="54" applyNumberFormat="1" applyFont="1" applyFill="1" applyBorder="1" applyAlignment="1" applyProtection="1">
      <alignment horizontal="left" vertical="center" wrapText="1"/>
    </xf>
    <xf numFmtId="49" fontId="5" fillId="13" borderId="14" xfId="55" applyNumberFormat="1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13" borderId="14" xfId="54" applyNumberFormat="1" applyFont="1" applyFill="1" applyBorder="1" applyAlignment="1" applyProtection="1">
      <alignment horizontal="left"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5" fillId="0" borderId="23" xfId="55" applyNumberFormat="1" applyFont="1" applyFill="1" applyBorder="1" applyAlignment="1" applyProtection="1">
      <alignment horizontal="center" vertical="center" wrapText="1"/>
    </xf>
    <xf numFmtId="0" fontId="5" fillId="0" borderId="23" xfId="47" applyFont="1" applyFill="1" applyBorder="1" applyAlignment="1" applyProtection="1">
      <alignment horizontal="left" vertical="center" wrapText="1" indent="2"/>
    </xf>
    <xf numFmtId="0" fontId="5" fillId="0" borderId="23" xfId="54" applyNumberFormat="1" applyFont="1" applyFill="1" applyBorder="1" applyAlignment="1" applyProtection="1">
      <alignment horizontal="left" vertical="center" wrapText="1"/>
    </xf>
    <xf numFmtId="49" fontId="5" fillId="0" borderId="23" xfId="55" applyNumberFormat="1" applyFont="1" applyFill="1" applyBorder="1" applyAlignment="1" applyProtection="1">
      <alignment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4" fillId="0" borderId="0" xfId="55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34" fillId="7" borderId="0" xfId="44" applyAlignment="1">
      <alignment vertical="top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/>
    </xf>
    <xf numFmtId="0" fontId="83" fillId="0" borderId="0" xfId="55" applyFont="1" applyFill="1" applyAlignment="1" applyProtection="1">
      <alignment vertical="center"/>
    </xf>
    <xf numFmtId="14" fontId="5" fillId="0" borderId="5" xfId="54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74" fillId="0" borderId="0" xfId="55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left" vertical="center" wrapText="1" indent="1"/>
    </xf>
    <xf numFmtId="0" fontId="72" fillId="0" borderId="0" xfId="55" applyFont="1" applyFill="1" applyAlignment="1" applyProtection="1">
      <alignment horizontal="left" vertical="center" wrapText="1" indent="1"/>
    </xf>
    <xf numFmtId="0" fontId="84" fillId="0" borderId="0" xfId="55" applyFont="1" applyFill="1" applyAlignment="1" applyProtection="1">
      <alignment horizontal="left" vertical="center" wrapText="1" indent="1"/>
    </xf>
    <xf numFmtId="0" fontId="85" fillId="0" borderId="0" xfId="55" applyFont="1" applyFill="1" applyAlignment="1" applyProtection="1">
      <alignment horizontal="left" vertical="center" indent="1"/>
    </xf>
    <xf numFmtId="0" fontId="84" fillId="0" borderId="0" xfId="55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60" fillId="7" borderId="0" xfId="53" applyFont="1" applyFill="1" applyBorder="1" applyAlignment="1" applyProtection="1">
      <alignment horizontal="left" vertical="center" wrapText="1" indent="2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0" fontId="57" fillId="7" borderId="0" xfId="53" applyFont="1" applyFill="1" applyBorder="1" applyAlignment="1" applyProtection="1">
      <alignment horizontal="right" vertical="center" wrapText="1" indent="1"/>
    </xf>
    <xf numFmtId="0" fontId="61" fillId="7" borderId="0" xfId="53" applyFont="1" applyFill="1" applyBorder="1" applyAlignment="1" applyProtection="1">
      <alignment horizontal="center" vertical="center" wrapText="1"/>
    </xf>
    <xf numFmtId="0" fontId="62" fillId="7" borderId="0" xfId="53" applyFont="1" applyFill="1" applyBorder="1" applyAlignment="1" applyProtection="1">
      <alignment vertical="center" wrapText="1"/>
    </xf>
    <xf numFmtId="14" fontId="57" fillId="7" borderId="0" xfId="53" applyNumberFormat="1" applyFont="1" applyFill="1" applyBorder="1" applyAlignment="1" applyProtection="1">
      <alignment horizontal="left" vertical="center" wrapText="1"/>
    </xf>
    <xf numFmtId="0" fontId="58" fillId="7" borderId="0" xfId="53" applyNumberFormat="1" applyFont="1" applyFill="1" applyBorder="1" applyAlignment="1" applyProtection="1">
      <alignment horizontal="center" vertical="center" wrapText="1"/>
    </xf>
    <xf numFmtId="0" fontId="57" fillId="7" borderId="0" xfId="53" applyNumberFormat="1" applyFont="1" applyFill="1" applyBorder="1" applyAlignment="1" applyProtection="1">
      <alignment horizontal="left" vertical="center" wrapText="1" indent="1"/>
    </xf>
    <xf numFmtId="0" fontId="57" fillId="7" borderId="0" xfId="53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horizontal="center" vertical="center" wrapText="1"/>
    </xf>
    <xf numFmtId="14" fontId="63" fillId="7" borderId="0" xfId="53" applyNumberFormat="1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64" fillId="7" borderId="0" xfId="53" applyFont="1" applyFill="1" applyBorder="1" applyAlignment="1" applyProtection="1">
      <alignment vertical="center" wrapText="1"/>
    </xf>
    <xf numFmtId="0" fontId="56" fillId="0" borderId="0" xfId="53" applyNumberFormat="1" applyFont="1" applyFill="1" applyAlignment="1" applyProtection="1">
      <alignment horizontal="left" vertical="center" wrapText="1"/>
    </xf>
    <xf numFmtId="0" fontId="55" fillId="0" borderId="0" xfId="53" applyFont="1" applyFill="1" applyAlignment="1" applyProtection="1">
      <alignment horizontal="left" vertical="center" wrapText="1"/>
    </xf>
    <xf numFmtId="0" fontId="55" fillId="0" borderId="0" xfId="53" applyFont="1" applyAlignment="1" applyProtection="1">
      <alignment vertical="center" wrapText="1"/>
    </xf>
    <xf numFmtId="0" fontId="55" fillId="0" borderId="0" xfId="53" applyFont="1" applyAlignment="1" applyProtection="1">
      <alignment horizontal="center" vertical="center" wrapText="1"/>
    </xf>
    <xf numFmtId="0" fontId="57" fillId="0" borderId="0" xfId="53" applyFont="1" applyBorder="1" applyAlignment="1" applyProtection="1">
      <alignment vertical="center" wrapText="1"/>
    </xf>
    <xf numFmtId="0" fontId="57" fillId="0" borderId="0" xfId="53" applyFont="1" applyAlignment="1" applyProtection="1">
      <alignment horizontal="right" vertical="center"/>
    </xf>
    <xf numFmtId="0" fontId="57" fillId="0" borderId="0" xfId="53" applyFont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6" fillId="13" borderId="15" xfId="4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left" vertical="center" indent="1"/>
    </xf>
    <xf numFmtId="0" fontId="74" fillId="0" borderId="0" xfId="55" applyNumberFormat="1" applyFont="1" applyFill="1" applyAlignment="1" applyProtection="1">
      <alignment horizontal="left" vertical="center" inden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0" xfId="55" applyFont="1" applyFill="1" applyBorder="1" applyAlignment="1" applyProtection="1">
      <alignment horizontal="center" vertical="top" wrapText="1"/>
    </xf>
    <xf numFmtId="0" fontId="74" fillId="0" borderId="24" xfId="55" applyFont="1" applyFill="1" applyBorder="1" applyAlignment="1" applyProtection="1">
      <alignment vertical="center"/>
    </xf>
    <xf numFmtId="0" fontId="5" fillId="0" borderId="5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10" borderId="5" xfId="55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5" fillId="0" borderId="0" xfId="0" applyFont="1" applyFill="1" applyProtection="1">
      <alignment vertical="top"/>
    </xf>
    <xf numFmtId="0" fontId="7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49" fontId="5" fillId="13" borderId="25" xfId="55" applyNumberFormat="1" applyFont="1" applyFill="1" applyBorder="1" applyAlignment="1" applyProtection="1">
      <alignment horizontal="center" vertical="center" wrapText="1"/>
    </xf>
    <xf numFmtId="0" fontId="5" fillId="13" borderId="17" xfId="54" applyNumberFormat="1" applyFont="1" applyFill="1" applyBorder="1" applyAlignment="1" applyProtection="1">
      <alignment horizontal="left" vertical="center" wrapText="1"/>
    </xf>
    <xf numFmtId="49" fontId="5" fillId="13" borderId="18" xfId="55" applyNumberFormat="1" applyFont="1" applyFill="1" applyBorder="1" applyAlignment="1" applyProtection="1">
      <alignment vertical="center" wrapText="1"/>
    </xf>
    <xf numFmtId="49" fontId="5" fillId="13" borderId="19" xfId="55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5" fillId="13" borderId="21" xfId="54" applyNumberFormat="1" applyFont="1" applyFill="1" applyBorder="1" applyAlignment="1" applyProtection="1">
      <alignment horizontal="left" vertical="center" wrapText="1"/>
    </xf>
    <xf numFmtId="0" fontId="5" fillId="0" borderId="5" xfId="33" applyFont="1" applyFill="1" applyBorder="1" applyAlignment="1" applyProtection="1">
      <alignment horizontal="center" vertical="center" wrapText="1"/>
    </xf>
    <xf numFmtId="49" fontId="5" fillId="0" borderId="16" xfId="50" applyNumberFormat="1" applyFont="1" applyFill="1" applyBorder="1" applyAlignment="1" applyProtection="1">
      <alignment horizontal="left" vertical="center" wrapText="1"/>
    </xf>
    <xf numFmtId="49" fontId="7" fillId="13" borderId="13" xfId="41" applyFont="1" applyFill="1" applyBorder="1" applyAlignment="1" applyProtection="1">
      <alignment horizontal="center" vertical="center"/>
    </xf>
    <xf numFmtId="49" fontId="40" fillId="13" borderId="14" xfId="41" applyFont="1" applyFill="1" applyBorder="1" applyAlignment="1" applyProtection="1">
      <alignment horizontal="left" vertical="center"/>
    </xf>
    <xf numFmtId="0" fontId="5" fillId="0" borderId="0" xfId="50" applyFont="1" applyAlignment="1" applyProtection="1"/>
    <xf numFmtId="49" fontId="5" fillId="13" borderId="14" xfId="55" applyNumberFormat="1" applyFont="1" applyFill="1" applyBorder="1" applyAlignment="1" applyProtection="1">
      <alignment horizontal="left" vertical="center" wrapText="1" indent="4"/>
    </xf>
    <xf numFmtId="0" fontId="5" fillId="0" borderId="14" xfId="54" applyNumberFormat="1" applyFont="1" applyFill="1" applyBorder="1" applyAlignment="1" applyProtection="1">
      <alignment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0" borderId="35" xfId="47" applyFont="1" applyFill="1" applyBorder="1" applyAlignment="1" applyProtection="1">
      <alignment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vertical="center" wrapText="1"/>
    </xf>
    <xf numFmtId="0" fontId="5" fillId="0" borderId="15" xfId="55" applyFont="1" applyFill="1" applyBorder="1" applyAlignment="1" applyProtection="1">
      <alignment vertical="center" wrapText="1"/>
    </xf>
    <xf numFmtId="0" fontId="5" fillId="0" borderId="26" xfId="54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horizontal="center" vertical="center" wrapText="1"/>
    </xf>
    <xf numFmtId="0" fontId="5" fillId="0" borderId="36" xfId="47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65" fillId="7" borderId="0" xfId="53" applyFont="1" applyFill="1" applyBorder="1" applyAlignment="1" applyProtection="1">
      <alignment vertical="center" wrapText="1"/>
    </xf>
    <xf numFmtId="0" fontId="66" fillId="0" borderId="0" xfId="55" applyFont="1" applyFill="1" applyAlignment="1" applyProtection="1">
      <alignment vertical="center" wrapText="1"/>
    </xf>
    <xf numFmtId="0" fontId="66" fillId="0" borderId="0" xfId="32" applyFont="1" applyFill="1" applyBorder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66" fillId="0" borderId="0" xfId="50" applyFont="1" applyProtection="1"/>
    <xf numFmtId="49" fontId="67" fillId="0" borderId="0" xfId="0" applyFont="1">
      <alignment vertical="top"/>
    </xf>
    <xf numFmtId="49" fontId="5" fillId="0" borderId="5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vertical="center" wrapText="1"/>
    </xf>
    <xf numFmtId="49" fontId="68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26" xfId="0" applyNumberFormat="1" applyFont="1" applyBorder="1" applyProtection="1">
      <alignment vertical="top"/>
    </xf>
    <xf numFmtId="49" fontId="5" fillId="0" borderId="26" xfId="0" applyNumberFormat="1" applyFont="1" applyBorder="1" applyAlignment="1" applyProtection="1">
      <alignment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43" applyNumberFormat="1" applyFont="1" applyFill="1" applyBorder="1" applyAlignment="1">
      <alignment horizontal="left" vertical="center" wrapText="1"/>
    </xf>
    <xf numFmtId="0" fontId="34" fillId="7" borderId="0" xfId="43" applyNumberFormat="1" applyFont="1" applyFill="1" applyBorder="1" applyAlignment="1">
      <alignment vertical="top" wrapText="1"/>
    </xf>
    <xf numFmtId="0" fontId="35" fillId="7" borderId="0" xfId="43" applyNumberFormat="1" applyFont="1" applyFill="1" applyBorder="1" applyAlignment="1">
      <alignment vertical="center" wrapText="1"/>
    </xf>
    <xf numFmtId="0" fontId="34" fillId="7" borderId="0" xfId="43" applyNumberFormat="1" applyFont="1" applyFill="1" applyBorder="1" applyAlignment="1">
      <alignment vertical="center" wrapText="1"/>
    </xf>
    <xf numFmtId="0" fontId="74" fillId="0" borderId="0" xfId="41" applyNumberFormat="1" applyFont="1">
      <alignment vertical="top"/>
    </xf>
    <xf numFmtId="49" fontId="74" fillId="0" borderId="0" xfId="41" applyNumberFormat="1" applyFont="1">
      <alignment vertical="top"/>
    </xf>
    <xf numFmtId="0" fontId="29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18" fillId="10" borderId="5" xfId="55" applyFont="1" applyFill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0" fontId="0" fillId="0" borderId="5" xfId="52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5" fillId="0" borderId="5" xfId="0" applyNumberFormat="1" applyFont="1" applyBorder="1" applyAlignment="1" applyProtection="1">
      <alignment horizontal="right" vertical="center"/>
    </xf>
    <xf numFmtId="0" fontId="54" fillId="0" borderId="0" xfId="55" applyFont="1" applyFill="1" applyAlignment="1" applyProtection="1">
      <alignment horizontal="right" vertical="top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0" fontId="5" fillId="0" borderId="5" xfId="47" applyFont="1" applyFill="1" applyBorder="1" applyAlignment="1" applyProtection="1">
      <alignment vertical="center" wrapText="1"/>
    </xf>
    <xf numFmtId="0" fontId="102" fillId="0" borderId="0" xfId="0" applyNumberFormat="1" applyFont="1" applyAlignment="1">
      <alignment vertical="center"/>
    </xf>
    <xf numFmtId="49" fontId="56" fillId="0" borderId="0" xfId="54" applyNumberFormat="1" applyFont="1" applyFill="1" applyBorder="1" applyAlignment="1" applyProtection="1">
      <alignment horizontal="center" vertical="center" wrapText="1"/>
    </xf>
    <xf numFmtId="0" fontId="56" fillId="0" borderId="0" xfId="47" applyFont="1" applyFill="1" applyBorder="1" applyAlignment="1" applyProtection="1">
      <alignment vertical="center" wrapText="1"/>
    </xf>
    <xf numFmtId="49" fontId="56" fillId="0" borderId="0" xfId="54" applyNumberFormat="1" applyFont="1" applyFill="1" applyBorder="1" applyAlignment="1" applyProtection="1">
      <alignment vertical="center" wrapText="1"/>
    </xf>
    <xf numFmtId="0" fontId="56" fillId="0" borderId="0" xfId="47" applyNumberFormat="1" applyFont="1" applyFill="1" applyBorder="1" applyAlignment="1" applyProtection="1">
      <alignment vertical="center" wrapText="1"/>
    </xf>
    <xf numFmtId="49" fontId="103" fillId="0" borderId="0" xfId="54" applyNumberFormat="1" applyFont="1" applyFill="1" applyBorder="1" applyAlignment="1" applyProtection="1">
      <alignment vertical="center" wrapText="1"/>
    </xf>
    <xf numFmtId="49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6" fillId="0" borderId="0" xfId="47" applyFont="1" applyFill="1" applyBorder="1" applyAlignment="1" applyProtection="1">
      <alignment horizontal="right" vertical="center" wrapText="1"/>
    </xf>
    <xf numFmtId="49" fontId="56" fillId="0" borderId="32" xfId="54" applyNumberFormat="1" applyFont="1" applyFill="1" applyBorder="1" applyAlignment="1" applyProtection="1">
      <alignment horizontal="center" vertical="center" wrapText="1"/>
    </xf>
    <xf numFmtId="0" fontId="102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5" fillId="0" borderId="26" xfId="55" applyNumberFormat="1" applyFont="1" applyFill="1" applyBorder="1" applyAlignment="1" applyProtection="1">
      <alignment vertical="top" wrapText="1"/>
    </xf>
    <xf numFmtId="49" fontId="0" fillId="13" borderId="17" xfId="54" applyNumberFormat="1" applyFont="1" applyFill="1" applyBorder="1" applyAlignment="1" applyProtection="1">
      <alignment horizontal="center" vertical="center" wrapText="1"/>
    </xf>
    <xf numFmtId="49" fontId="28" fillId="13" borderId="17" xfId="0" applyFont="1" applyFill="1" applyBorder="1" applyAlignment="1" applyProtection="1">
      <alignment horizontal="left" vertical="center"/>
    </xf>
    <xf numFmtId="49" fontId="28" fillId="13" borderId="25" xfId="0" applyFont="1" applyFill="1" applyBorder="1" applyAlignment="1" applyProtection="1">
      <alignment horizontal="center" vertical="center"/>
    </xf>
    <xf numFmtId="49" fontId="37" fillId="13" borderId="17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6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29" fillId="7" borderId="23" xfId="33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74" fillId="7" borderId="23" xfId="33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28" fillId="13" borderId="17" xfId="0" applyFont="1" applyFill="1" applyBorder="1" applyAlignment="1" applyProtection="1">
      <alignment horizontal="lef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74" fillId="7" borderId="0" xfId="33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55" applyFont="1" applyFill="1" applyAlignment="1" applyProtection="1">
      <alignment vertical="center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74" fillId="0" borderId="5" xfId="55" applyFont="1" applyFill="1" applyBorder="1" applyAlignment="1" applyProtection="1">
      <alignment vertical="center" wrapText="1"/>
    </xf>
    <xf numFmtId="0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 indent="6"/>
    </xf>
    <xf numFmtId="49" fontId="5" fillId="0" borderId="14" xfId="55" applyNumberFormat="1" applyFont="1" applyFill="1" applyBorder="1" applyAlignment="1" applyProtection="1">
      <alignment horizontal="left" vertical="center" wrapText="1" indent="7"/>
    </xf>
    <xf numFmtId="49" fontId="40" fillId="13" borderId="23" xfId="0" applyFont="1" applyFill="1" applyBorder="1" applyAlignment="1" applyProtection="1">
      <alignment horizontal="left" vertical="center"/>
    </xf>
    <xf numFmtId="49" fontId="5" fillId="2" borderId="5" xfId="55" applyNumberFormat="1" applyFont="1" applyFill="1" applyBorder="1" applyAlignment="1" applyProtection="1">
      <alignment horizontal="left" vertical="center" wrapText="1" indent="5"/>
      <protection locked="0"/>
    </xf>
    <xf numFmtId="49" fontId="5" fillId="2" borderId="16" xfId="55" applyNumberFormat="1" applyFont="1" applyFill="1" applyBorder="1" applyAlignment="1" applyProtection="1">
      <alignment horizontal="left" vertical="center" wrapText="1" indent="5"/>
      <protection locked="0"/>
    </xf>
    <xf numFmtId="49" fontId="57" fillId="0" borderId="23" xfId="53" applyNumberFormat="1" applyFont="1" applyFill="1" applyBorder="1" applyAlignment="1" applyProtection="1">
      <alignment horizontal="left" vertical="center" wrapText="1" indent="1"/>
    </xf>
    <xf numFmtId="0" fontId="60" fillId="0" borderId="23" xfId="53" applyFont="1" applyFill="1" applyBorder="1" applyAlignment="1" applyProtection="1">
      <alignment horizontal="right" vertical="center" wrapText="1" indent="1"/>
    </xf>
    <xf numFmtId="0" fontId="60" fillId="0" borderId="0" xfId="53" applyFont="1" applyFill="1" applyBorder="1" applyAlignment="1" applyProtection="1">
      <alignment horizontal="right" vertical="center" wrapText="1" indent="1"/>
    </xf>
    <xf numFmtId="0" fontId="60" fillId="0" borderId="17" xfId="0" applyNumberFormat="1" applyFont="1" applyFill="1" applyBorder="1" applyAlignment="1" applyProtection="1">
      <alignment vertical="center"/>
    </xf>
    <xf numFmtId="0" fontId="60" fillId="0" borderId="17" xfId="53" applyFont="1" applyFill="1" applyBorder="1" applyAlignment="1" applyProtection="1">
      <alignment horizontal="right" vertical="center" wrapText="1" indent="1"/>
    </xf>
    <xf numFmtId="49" fontId="57" fillId="0" borderId="0" xfId="54" applyNumberFormat="1" applyFont="1" applyFill="1" applyBorder="1" applyAlignment="1" applyProtection="1">
      <alignment horizontal="left" vertical="center" wrapText="1" inden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49" fontId="0" fillId="0" borderId="0" xfId="0">
      <alignment vertical="top"/>
    </xf>
    <xf numFmtId="49" fontId="0" fillId="0" borderId="0" xfId="0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5" fillId="7" borderId="0" xfId="55" applyFont="1" applyFill="1" applyBorder="1" applyAlignment="1" applyProtection="1">
      <alignment horizontal="right" vertical="center" wrapTex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0" fontId="33" fillId="7" borderId="0" xfId="55" applyFont="1" applyFill="1" applyBorder="1" applyAlignment="1" applyProtection="1">
      <alignment horizontal="center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7" fillId="7" borderId="0" xfId="55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5" xfId="55" applyFont="1" applyFill="1" applyBorder="1" applyAlignment="1" applyProtection="1">
      <alignment vertical="center" wrapText="1"/>
    </xf>
    <xf numFmtId="49" fontId="5" fillId="0" borderId="0" xfId="35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49" fontId="5" fillId="0" borderId="0" xfId="35" applyNumberFormat="1" applyFont="1">
      <alignment vertical="top"/>
    </xf>
    <xf numFmtId="0" fontId="5" fillId="7" borderId="0" xfId="55" applyFont="1" applyFill="1" applyBorder="1" applyAlignment="1" applyProtection="1">
      <alignment horizontal="right" vertical="center"/>
    </xf>
    <xf numFmtId="49" fontId="74" fillId="0" borderId="0" xfId="35" applyFont="1" applyAlignment="1">
      <alignment vertical="top"/>
    </xf>
    <xf numFmtId="0" fontId="0" fillId="0" borderId="5" xfId="55" applyFont="1" applyFill="1" applyBorder="1" applyAlignment="1" applyProtection="1">
      <alignment horizontal="center" vertical="center" wrapText="1"/>
    </xf>
    <xf numFmtId="49" fontId="40" fillId="13" borderId="15" xfId="35" applyFont="1" applyFill="1" applyBorder="1" applyAlignment="1" applyProtection="1">
      <alignment horizontal="left" vertical="center" indent="3"/>
    </xf>
    <xf numFmtId="49" fontId="43" fillId="13" borderId="14" xfId="35" applyFont="1" applyFill="1" applyBorder="1" applyAlignment="1" applyProtection="1">
      <alignment horizontal="center" vertical="top"/>
    </xf>
    <xf numFmtId="0" fontId="53" fillId="0" borderId="0" xfId="55" applyFont="1" applyFill="1" applyAlignment="1" applyProtection="1">
      <alignment horizontal="right" vertical="top" wrapText="1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0" xfId="55" applyFont="1" applyFill="1" applyAlignment="1" applyProtection="1">
      <alignment horizontal="left" vertical="center" wrapText="1" indent="1"/>
    </xf>
    <xf numFmtId="0" fontId="5" fillId="0" borderId="0" xfId="55" applyFont="1" applyFill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0" fontId="66" fillId="0" borderId="0" xfId="55" applyFont="1" applyFill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40" fillId="13" borderId="15" xfId="35" applyFont="1" applyFill="1" applyBorder="1" applyAlignment="1" applyProtection="1">
      <alignment horizontal="left" vertical="center"/>
    </xf>
    <xf numFmtId="49" fontId="0" fillId="7" borderId="13" xfId="55" applyNumberFormat="1" applyFont="1" applyFill="1" applyBorder="1" applyAlignment="1" applyProtection="1">
      <alignment horizontal="center" vertical="center" wrapText="1"/>
    </xf>
    <xf numFmtId="0" fontId="5" fillId="0" borderId="23" xfId="55" applyFont="1" applyFill="1" applyBorder="1" applyAlignment="1" applyProtection="1">
      <alignment vertical="center" wrapText="1"/>
    </xf>
    <xf numFmtId="0" fontId="103" fillId="0" borderId="0" xfId="55" applyFont="1" applyFill="1" applyAlignment="1" applyProtection="1">
      <alignment vertical="center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0" fontId="5" fillId="13" borderId="25" xfId="55" applyFont="1" applyFill="1" applyBorder="1" applyAlignment="1" applyProtection="1">
      <alignment vertical="center" wrapText="1"/>
    </xf>
    <xf numFmtId="0" fontId="0" fillId="7" borderId="13" xfId="53" applyFont="1" applyFill="1" applyBorder="1" applyAlignment="1" applyProtection="1">
      <alignment horizontal="right" vertical="center" wrapText="1" indent="1"/>
    </xf>
    <xf numFmtId="49" fontId="5" fillId="0" borderId="23" xfId="35" applyBorder="1">
      <alignment vertical="top"/>
    </xf>
    <xf numFmtId="0" fontId="5" fillId="7" borderId="13" xfId="55" applyFont="1" applyFill="1" applyBorder="1" applyAlignment="1" applyProtection="1">
      <alignment vertical="center" wrapText="1"/>
    </xf>
    <xf numFmtId="49" fontId="57" fillId="0" borderId="0" xfId="55" applyNumberFormat="1" applyFont="1" applyFill="1" applyBorder="1" applyAlignment="1" applyProtection="1">
      <alignment vertical="center" wrapText="1"/>
    </xf>
    <xf numFmtId="0" fontId="104" fillId="0" borderId="0" xfId="0" applyNumberFormat="1" applyFont="1" applyFill="1" applyBorder="1" applyAlignment="1" applyProtection="1">
      <alignment vertical="center"/>
    </xf>
    <xf numFmtId="0" fontId="104" fillId="0" borderId="0" xfId="53" applyFont="1" applyFill="1" applyBorder="1" applyAlignment="1" applyProtection="1">
      <alignment horizontal="right" vertical="center" wrapText="1" indent="1"/>
    </xf>
    <xf numFmtId="49" fontId="57" fillId="0" borderId="0" xfId="55" applyNumberFormat="1" applyFont="1" applyFill="1" applyBorder="1" applyAlignment="1" applyProtection="1">
      <alignment horizontal="center" vertical="center" wrapText="1"/>
    </xf>
    <xf numFmtId="0" fontId="60" fillId="0" borderId="0" xfId="0" applyNumberFormat="1" applyFont="1" applyFill="1" applyBorder="1" applyAlignment="1" applyProtection="1">
      <alignment vertical="center"/>
    </xf>
    <xf numFmtId="49" fontId="0" fillId="0" borderId="0" xfId="0">
      <alignment vertical="top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32" fillId="7" borderId="0" xfId="55" applyFont="1" applyFill="1" applyBorder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13" borderId="13" xfId="55" applyFont="1" applyFill="1" applyBorder="1" applyAlignment="1" applyProtection="1">
      <alignment vertical="center" wrapText="1"/>
    </xf>
    <xf numFmtId="49" fontId="5" fillId="0" borderId="5" xfId="0" applyNumberFormat="1" applyFont="1" applyBorder="1" applyProtection="1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/>
    </xf>
    <xf numFmtId="49" fontId="5" fillId="0" borderId="0" xfId="35" applyNumberFormat="1" applyFont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43" fillId="13" borderId="14" xfId="35" applyFont="1" applyFill="1" applyBorder="1" applyAlignment="1" applyProtection="1">
      <alignment horizontal="center" vertical="top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40" fillId="13" borderId="15" xfId="35" applyFont="1" applyFill="1" applyBorder="1" applyAlignment="1" applyProtection="1">
      <alignment horizontal="left" vertical="center"/>
    </xf>
    <xf numFmtId="0" fontId="103" fillId="0" borderId="0" xfId="55" applyFont="1" applyFill="1" applyAlignment="1" applyProtection="1">
      <alignment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0" fontId="57" fillId="0" borderId="0" xfId="0" applyNumberFormat="1" applyFont="1" applyFill="1" applyBorder="1" applyAlignment="1" applyProtection="1">
      <alignment vertical="center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49" fontId="0" fillId="0" borderId="0" xfId="55" applyNumberFormat="1" applyFont="1" applyFill="1" applyAlignment="1" applyProtection="1">
      <alignment horizontal="left" vertical="top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 indent="1"/>
      <protection locked="0"/>
    </xf>
    <xf numFmtId="0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49" fontId="0" fillId="9" borderId="14" xfId="54" applyNumberFormat="1" applyFont="1" applyFill="1" applyBorder="1" applyAlignment="1" applyProtection="1">
      <alignment horizontal="left" vertical="center" wrapText="1"/>
      <protection locked="0"/>
    </xf>
    <xf numFmtId="49" fontId="69" fillId="2" borderId="5" xfId="30" applyNumberForma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10" fillId="0" borderId="0" xfId="53" applyFont="1" applyFill="1" applyAlignment="1" applyProtection="1">
      <alignment horizontal="left" vertical="center" wrapText="1"/>
    </xf>
    <xf numFmtId="0" fontId="10" fillId="0" borderId="0" xfId="53" applyFont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/>
    </xf>
    <xf numFmtId="0" fontId="105" fillId="0" borderId="0" xfId="53" applyFont="1" applyAlignment="1" applyProtection="1">
      <alignment vertical="center" wrapText="1"/>
    </xf>
    <xf numFmtId="0" fontId="56" fillId="7" borderId="0" xfId="53" applyFont="1" applyFill="1" applyBorder="1" applyAlignment="1" applyProtection="1">
      <alignment vertical="center" wrapText="1"/>
    </xf>
    <xf numFmtId="0" fontId="102" fillId="7" borderId="0" xfId="53" applyFont="1" applyFill="1" applyBorder="1" applyAlignment="1" applyProtection="1">
      <alignment horizontal="right" vertical="center" wrapText="1" indent="1"/>
    </xf>
    <xf numFmtId="49" fontId="56" fillId="0" borderId="17" xfId="53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Alignment="1" applyProtection="1">
      <alignment vertical="center" wrapText="1"/>
    </xf>
    <xf numFmtId="0" fontId="103" fillId="0" borderId="0" xfId="54" applyNumberFormat="1" applyFont="1" applyFill="1" applyBorder="1" applyAlignment="1" applyProtection="1">
      <alignment vertical="center" wrapText="1"/>
    </xf>
    <xf numFmtId="49" fontId="103" fillId="0" borderId="0" xfId="55" applyNumberFormat="1" applyFont="1" applyFill="1" applyBorder="1" applyAlignment="1" applyProtection="1">
      <alignment vertical="center" wrapText="1"/>
    </xf>
    <xf numFmtId="4" fontId="0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>
      <alignment vertical="top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top"/>
    </xf>
    <xf numFmtId="22" fontId="5" fillId="0" borderId="0" xfId="50" applyNumberFormat="1" applyFont="1" applyAlignment="1" applyProtection="1">
      <alignment horizontal="left" vertical="center" wrapText="1"/>
    </xf>
    <xf numFmtId="49" fontId="0" fillId="8" borderId="5" xfId="54" applyNumberFormat="1" applyFont="1" applyFill="1" applyBorder="1" applyAlignment="1" applyProtection="1">
      <alignment horizontal="left" vertical="center" wrapText="1" indent="1"/>
    </xf>
    <xf numFmtId="49" fontId="0" fillId="12" borderId="61" xfId="0" applyFont="1" applyFill="1" applyBorder="1" applyAlignment="1">
      <alignment horizontal="center" vertical="center"/>
    </xf>
    <xf numFmtId="49" fontId="33" fillId="0" borderId="5" xfId="33" applyNumberFormat="1" applyFont="1" applyFill="1" applyBorder="1" applyAlignment="1" applyProtection="1">
      <alignment horizontal="center" vertical="center" wrapText="1"/>
    </xf>
    <xf numFmtId="4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4" fontId="5" fillId="2" borderId="5" xfId="30" applyNumberFormat="1" applyFont="1" applyFill="1" applyBorder="1" applyAlignment="1" applyProtection="1">
      <alignment horizontal="right" vertical="center" wrapText="1"/>
      <protection locked="0"/>
    </xf>
    <xf numFmtId="0" fontId="17" fillId="0" borderId="0" xfId="56" applyFont="1" applyFill="1" applyBorder="1" applyAlignment="1">
      <alignment horizontal="left" vertical="center" wrapText="1" inden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3" fillId="7" borderId="0" xfId="43" applyNumberFormat="1" applyFont="1" applyFill="1" applyBorder="1" applyAlignment="1" applyProtection="1">
      <alignment horizontal="justify" vertical="top" wrapText="1"/>
    </xf>
    <xf numFmtId="49" fontId="13" fillId="7" borderId="0" xfId="43" applyFont="1" applyFill="1" applyBorder="1" applyAlignment="1">
      <alignment horizontal="left" vertical="top" wrapText="1" indent="1"/>
    </xf>
    <xf numFmtId="49" fontId="69" fillId="0" borderId="0" xfId="30" applyNumberFormat="1" applyBorder="1" applyAlignment="1" applyProtection="1">
      <alignment vertical="center"/>
    </xf>
    <xf numFmtId="0" fontId="17" fillId="14" borderId="37" xfId="28" applyNumberFormat="1" applyFont="1" applyFill="1" applyBorder="1" applyAlignment="1" applyProtection="1">
      <alignment horizontal="left" vertical="center" wrapText="1" indent="1"/>
    </xf>
    <xf numFmtId="0" fontId="17" fillId="14" borderId="38" xfId="28" applyNumberFormat="1" applyFont="1" applyFill="1" applyBorder="1" applyAlignment="1" applyProtection="1">
      <alignment horizontal="left" vertical="center" wrapText="1" indent="1"/>
    </xf>
    <xf numFmtId="0" fontId="13" fillId="7" borderId="0" xfId="43" applyNumberFormat="1" applyFont="1" applyFill="1" applyBorder="1" applyAlignment="1">
      <alignment horizontal="justify" vertical="center" wrapText="1"/>
    </xf>
    <xf numFmtId="49" fontId="13" fillId="7" borderId="27" xfId="43" applyFont="1" applyFill="1" applyBorder="1" applyAlignment="1">
      <alignment vertical="center" wrapText="1"/>
    </xf>
    <xf numFmtId="49" fontId="13" fillId="7" borderId="0" xfId="43" applyFont="1" applyFill="1" applyBorder="1" applyAlignment="1">
      <alignment vertical="center" wrapText="1"/>
    </xf>
    <xf numFmtId="49" fontId="13" fillId="7" borderId="27" xfId="43" applyFont="1" applyFill="1" applyBorder="1" applyAlignment="1">
      <alignment horizontal="left" vertical="center" wrapText="1"/>
    </xf>
    <xf numFmtId="49" fontId="13" fillId="7" borderId="0" xfId="43" applyFont="1" applyFill="1" applyBorder="1" applyAlignment="1">
      <alignment horizontal="left" vertical="center" wrapText="1"/>
    </xf>
    <xf numFmtId="49" fontId="69" fillId="0" borderId="0" xfId="30" applyNumberFormat="1" applyFont="1" applyBorder="1" applyProtection="1">
      <alignment vertical="top"/>
    </xf>
    <xf numFmtId="49" fontId="0" fillId="0" borderId="0" xfId="0" applyBorder="1">
      <alignment vertical="top"/>
    </xf>
    <xf numFmtId="49" fontId="13" fillId="7" borderId="0" xfId="43" applyFont="1" applyFill="1" applyBorder="1" applyAlignment="1">
      <alignment horizontal="left" wrapText="1"/>
    </xf>
    <xf numFmtId="0" fontId="17" fillId="0" borderId="0" xfId="22" applyFont="1" applyFill="1" applyBorder="1" applyAlignment="1" applyProtection="1">
      <alignment horizontal="right" vertical="top" wrapText="1" indent="1"/>
    </xf>
    <xf numFmtId="49" fontId="13" fillId="7" borderId="0" xfId="43" applyFont="1" applyFill="1" applyBorder="1" applyAlignment="1">
      <alignment horizontal="justify" vertical="justify" wrapText="1"/>
    </xf>
    <xf numFmtId="0" fontId="17" fillId="0" borderId="0" xfId="22" applyFont="1" applyFill="1" applyBorder="1" applyAlignment="1" applyProtection="1">
      <alignment horizontal="left" vertical="top" wrapText="1"/>
    </xf>
    <xf numFmtId="0" fontId="13" fillId="7" borderId="0" xfId="43" applyNumberFormat="1" applyFont="1" applyFill="1" applyBorder="1" applyAlignment="1">
      <alignment horizontal="justify"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0" fontId="17" fillId="0" borderId="14" xfId="56" applyFont="1" applyBorder="1" applyAlignment="1">
      <alignment horizontal="center" vertical="center" wrapText="1"/>
    </xf>
    <xf numFmtId="0" fontId="17" fillId="0" borderId="13" xfId="56" applyFont="1" applyBorder="1" applyAlignment="1">
      <alignment horizontal="center" vertical="center" wrapText="1"/>
    </xf>
    <xf numFmtId="0" fontId="7" fillId="0" borderId="0" xfId="53" applyFont="1" applyAlignment="1" applyProtection="1">
      <alignment horizontal="left" vertical="top" wrapText="1"/>
    </xf>
    <xf numFmtId="14" fontId="5" fillId="8" borderId="16" xfId="54" applyNumberFormat="1" applyFont="1" applyFill="1" applyBorder="1" applyAlignment="1" applyProtection="1">
      <alignment horizontal="left" vertical="center" wrapText="1" indent="1"/>
    </xf>
    <xf numFmtId="14" fontId="5" fillId="8" borderId="28" xfId="54" applyNumberFormat="1" applyFont="1" applyFill="1" applyBorder="1" applyAlignment="1" applyProtection="1">
      <alignment horizontal="left" vertical="center" wrapText="1" indent="1"/>
    </xf>
    <xf numFmtId="0" fontId="33" fillId="0" borderId="20" xfId="55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8" borderId="16" xfId="55" applyNumberFormat="1" applyFont="1" applyFill="1" applyBorder="1" applyAlignment="1" applyProtection="1">
      <alignment horizontal="left" vertical="center" wrapText="1" indent="1"/>
    </xf>
    <xf numFmtId="0" fontId="5" fillId="8" borderId="28" xfId="55" applyNumberFormat="1" applyFont="1" applyFill="1" applyBorder="1" applyAlignment="1" applyProtection="1">
      <alignment horizontal="left" vertical="center" wrapText="1" indent="1"/>
    </xf>
    <xf numFmtId="14" fontId="33" fillId="0" borderId="16" xfId="54" applyNumberFormat="1" applyFont="1" applyFill="1" applyBorder="1" applyAlignment="1" applyProtection="1">
      <alignment horizontal="center" vertical="center" wrapText="1"/>
    </xf>
    <xf numFmtId="14" fontId="33" fillId="0" borderId="28" xfId="54" applyNumberFormat="1" applyFont="1" applyFill="1" applyBorder="1" applyAlignment="1" applyProtection="1">
      <alignment horizontal="center" vertical="center" wrapText="1"/>
    </xf>
    <xf numFmtId="171" fontId="5" fillId="0" borderId="13" xfId="55" applyNumberFormat="1" applyFont="1" applyFill="1" applyBorder="1" applyAlignment="1" applyProtection="1">
      <alignment horizontal="center" vertical="center" wrapText="1"/>
    </xf>
    <xf numFmtId="171" fontId="5" fillId="0" borderId="14" xfId="55" applyNumberFormat="1" applyFont="1" applyFill="1" applyBorder="1" applyAlignment="1" applyProtection="1">
      <alignment horizontal="center" vertical="center" wrapText="1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17" fillId="0" borderId="14" xfId="32" applyFont="1" applyFill="1" applyBorder="1" applyAlignment="1" applyProtection="1">
      <alignment horizontal="left" vertical="center" wrapText="1" indent="1"/>
    </xf>
    <xf numFmtId="0" fontId="17" fillId="0" borderId="5" xfId="32" applyFont="1" applyFill="1" applyBorder="1" applyAlignment="1" applyProtection="1">
      <alignment horizontal="left" vertical="center" wrapText="1" indent="1"/>
    </xf>
    <xf numFmtId="0" fontId="17" fillId="0" borderId="13" xfId="32" applyFont="1" applyFill="1" applyBorder="1" applyAlignment="1" applyProtection="1">
      <alignment horizontal="left" vertical="center" wrapText="1" inden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" fontId="5" fillId="0" borderId="5" xfId="34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5" fillId="8" borderId="16" xfId="33" applyNumberFormat="1" applyFont="1" applyFill="1" applyBorder="1" applyAlignment="1" applyProtection="1">
      <alignment horizontal="left" vertical="center" wrapText="1"/>
    </xf>
    <xf numFmtId="49" fontId="5" fillId="8" borderId="28" xfId="33" applyNumberFormat="1" applyFont="1" applyFill="1" applyBorder="1" applyAlignment="1" applyProtection="1">
      <alignment horizontal="left" vertical="center" wrapText="1"/>
    </xf>
    <xf numFmtId="49" fontId="5" fillId="8" borderId="26" xfId="33" applyNumberFormat="1" applyFont="1" applyFill="1" applyBorder="1" applyAlignment="1" applyProtection="1">
      <alignment horizontal="left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0" fontId="5" fillId="8" borderId="16" xfId="33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5" fillId="8" borderId="16" xfId="54" applyNumberFormat="1" applyFont="1" applyFill="1" applyBorder="1" applyAlignment="1" applyProtection="1">
      <alignment horizontal="left" vertical="center" wrapText="1"/>
    </xf>
    <xf numFmtId="0" fontId="5" fillId="8" borderId="28" xfId="54" applyNumberFormat="1" applyFont="1" applyFill="1" applyBorder="1" applyAlignment="1" applyProtection="1">
      <alignment horizontal="left" vertical="center" wrapText="1"/>
    </xf>
    <xf numFmtId="0" fontId="5" fillId="8" borderId="26" xfId="54" applyNumberFormat="1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102" fillId="0" borderId="0" xfId="0" applyNumberFormat="1" applyFont="1" applyFill="1" applyBorder="1" applyAlignment="1">
      <alignment horizontal="right" vertical="center"/>
    </xf>
    <xf numFmtId="0" fontId="102" fillId="0" borderId="0" xfId="0" applyNumberFormat="1" applyFont="1" applyFill="1" applyBorder="1" applyAlignment="1" applyProtection="1">
      <alignment horizontal="center" vertical="center"/>
    </xf>
    <xf numFmtId="0" fontId="56" fillId="0" borderId="20" xfId="32" applyFont="1" applyFill="1" applyBorder="1" applyAlignment="1" applyProtection="1">
      <alignment horizontal="left" vertical="center" wrapText="1" indent="1"/>
    </xf>
    <xf numFmtId="0" fontId="56" fillId="0" borderId="28" xfId="32" applyFont="1" applyFill="1" applyBorder="1" applyAlignment="1" applyProtection="1">
      <alignment horizontal="left" vertical="center" wrapText="1" indent="1"/>
    </xf>
    <xf numFmtId="0" fontId="56" fillId="0" borderId="24" xfId="32" applyFont="1" applyFill="1" applyBorder="1" applyAlignment="1" applyProtection="1">
      <alignment horizontal="left" vertical="center" wrapText="1" indent="1"/>
    </xf>
    <xf numFmtId="0" fontId="56" fillId="0" borderId="0" xfId="47" applyFont="1" applyFill="1" applyBorder="1" applyAlignment="1" applyProtection="1">
      <alignment horizontal="right" vertical="center" wrapText="1"/>
    </xf>
    <xf numFmtId="0" fontId="56" fillId="0" borderId="23" xfId="47" applyFont="1" applyFill="1" applyBorder="1" applyAlignment="1" applyProtection="1">
      <alignment horizontal="right" vertical="center" wrapText="1"/>
    </xf>
    <xf numFmtId="0" fontId="5" fillId="0" borderId="5" xfId="47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29" fillId="7" borderId="17" xfId="33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Alignment="1" applyProtection="1">
      <alignment horizontal="left" vertical="top" wrapText="1"/>
    </xf>
    <xf numFmtId="0" fontId="17" fillId="0" borderId="14" xfId="56" applyFont="1" applyFill="1" applyBorder="1" applyAlignment="1">
      <alignment horizontal="left" vertical="center" wrapText="1" indent="1"/>
    </xf>
    <xf numFmtId="0" fontId="17" fillId="0" borderId="5" xfId="56" applyFont="1" applyFill="1" applyBorder="1" applyAlignment="1">
      <alignment horizontal="left" vertical="center" wrapText="1" indent="1"/>
    </xf>
    <xf numFmtId="0" fontId="17" fillId="0" borderId="13" xfId="56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17" fillId="0" borderId="15" xfId="56" applyFont="1" applyBorder="1" applyAlignment="1">
      <alignment horizontal="left" vertical="center" wrapText="1" indent="1"/>
    </xf>
    <xf numFmtId="0" fontId="5" fillId="7" borderId="5" xfId="55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horizontal="center" vertical="center"/>
    </xf>
    <xf numFmtId="0" fontId="5" fillId="0" borderId="16" xfId="55" applyNumberFormat="1" applyFont="1" applyFill="1" applyBorder="1" applyAlignment="1" applyProtection="1">
      <alignment horizontal="left" vertical="top" wrapText="1"/>
    </xf>
    <xf numFmtId="0" fontId="5" fillId="0" borderId="28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5" fillId="8" borderId="5" xfId="54" applyNumberFormat="1" applyFont="1" applyFill="1" applyBorder="1" applyAlignment="1" applyProtection="1">
      <alignment horizontal="left" vertical="center" wrapText="1" indent="1"/>
    </xf>
    <xf numFmtId="0" fontId="5" fillId="7" borderId="16" xfId="55" applyFont="1" applyFill="1" applyBorder="1" applyAlignment="1" applyProtection="1">
      <alignment horizontal="center" vertical="center" wrapText="1"/>
    </xf>
    <xf numFmtId="0" fontId="5" fillId="7" borderId="26" xfId="55" applyFont="1" applyFill="1" applyBorder="1" applyAlignment="1" applyProtection="1">
      <alignment horizontal="center" vertical="center" wrapText="1"/>
    </xf>
    <xf numFmtId="0" fontId="0" fillId="0" borderId="16" xfId="33" applyFont="1" applyFill="1" applyBorder="1" applyAlignment="1" applyProtection="1">
      <alignment horizontal="center" vertical="center" wrapText="1"/>
    </xf>
    <xf numFmtId="0" fontId="0" fillId="0" borderId="26" xfId="33" applyFont="1" applyFill="1" applyBorder="1" applyAlignment="1" applyProtection="1">
      <alignment horizontal="center" vertical="center" wrapText="1"/>
    </xf>
    <xf numFmtId="0" fontId="5" fillId="7" borderId="13" xfId="55" applyFont="1" applyFill="1" applyBorder="1" applyAlignment="1" applyProtection="1">
      <alignment horizontal="center" vertical="center" wrapText="1"/>
    </xf>
    <xf numFmtId="0" fontId="5" fillId="7" borderId="15" xfId="55" applyFont="1" applyFill="1" applyBorder="1" applyAlignment="1" applyProtection="1">
      <alignment horizontal="center" vertical="center" wrapText="1"/>
    </xf>
    <xf numFmtId="0" fontId="5" fillId="7" borderId="14" xfId="55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0" fillId="0" borderId="13" xfId="33" applyFont="1" applyFill="1" applyBorder="1" applyAlignment="1" applyProtection="1">
      <alignment horizontal="center" vertical="center" wrapText="1"/>
    </xf>
    <xf numFmtId="0" fontId="0" fillId="0" borderId="14" xfId="33" applyFont="1" applyFill="1" applyBorder="1" applyAlignment="1" applyProtection="1">
      <alignment horizontal="center"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37" fillId="0" borderId="5" xfId="55" applyFont="1" applyFill="1" applyBorder="1" applyAlignment="1" applyProtection="1">
      <alignment horizontal="left" vertical="center" wrapText="1"/>
    </xf>
    <xf numFmtId="0" fontId="0" fillId="0" borderId="13" xfId="55" applyFont="1" applyFill="1" applyBorder="1" applyAlignment="1" applyProtection="1">
      <alignment horizontal="center" vertical="center" wrapText="1"/>
    </xf>
    <xf numFmtId="0" fontId="0" fillId="0" borderId="14" xfId="55" applyFont="1" applyFill="1" applyBorder="1" applyAlignment="1" applyProtection="1">
      <alignment horizontal="center" vertical="center" wrapText="1"/>
    </xf>
    <xf numFmtId="0" fontId="0" fillId="0" borderId="28" xfId="55" applyFont="1" applyFill="1" applyBorder="1" applyAlignment="1" applyProtection="1">
      <alignment horizontal="left" vertical="center" wrapText="1"/>
    </xf>
    <xf numFmtId="0" fontId="37" fillId="0" borderId="28" xfId="55" applyFont="1" applyFill="1" applyBorder="1" applyAlignment="1" applyProtection="1">
      <alignment horizontal="left" vertical="center" wrapText="1"/>
    </xf>
    <xf numFmtId="0" fontId="37" fillId="0" borderId="26" xfId="55" applyFont="1" applyFill="1" applyBorder="1" applyAlignment="1" applyProtection="1">
      <alignment horizontal="left" vertical="center" wrapText="1"/>
    </xf>
    <xf numFmtId="0" fontId="32" fillId="7" borderId="20" xfId="55" applyFont="1" applyFill="1" applyBorder="1" applyAlignment="1" applyProtection="1">
      <alignment horizontal="center" vertical="top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49" fontId="0" fillId="7" borderId="26" xfId="55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horizontal="center" vertical="center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righ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33" fillId="0" borderId="0" xfId="55" applyFont="1" applyFill="1" applyBorder="1" applyAlignment="1" applyProtection="1">
      <alignment horizontal="center" vertical="center" wrapText="1"/>
    </xf>
    <xf numFmtId="0" fontId="104" fillId="0" borderId="0" xfId="54" applyNumberFormat="1" applyFont="1" applyFill="1" applyBorder="1" applyAlignment="1" applyProtection="1">
      <alignment horizontal="left" vertical="center" wrapText="1" inden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37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6" xfId="55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41" fillId="7" borderId="0" xfId="55" applyFont="1" applyFill="1" applyBorder="1" applyAlignment="1" applyProtection="1">
      <alignment horizontal="center" vertical="center" wrapText="1"/>
    </xf>
    <xf numFmtId="0" fontId="0" fillId="0" borderId="5" xfId="37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13" xfId="45" applyFont="1" applyFill="1" applyBorder="1" applyAlignment="1" applyProtection="1">
      <alignment horizontal="center" vertical="center" wrapText="1"/>
    </xf>
    <xf numFmtId="0" fontId="5" fillId="0" borderId="15" xfId="45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 indent="1"/>
    </xf>
    <xf numFmtId="0" fontId="5" fillId="8" borderId="15" xfId="54" applyNumberFormat="1" applyFont="1" applyFill="1" applyBorder="1" applyAlignment="1" applyProtection="1">
      <alignment horizontal="left" vertical="center" wrapText="1" indent="1"/>
    </xf>
    <xf numFmtId="0" fontId="5" fillId="8" borderId="14" xfId="54" applyNumberFormat="1" applyFont="1" applyFill="1" applyBorder="1" applyAlignment="1" applyProtection="1">
      <alignment horizontal="left" vertical="center" wrapText="1" indent="1"/>
    </xf>
    <xf numFmtId="0" fontId="57" fillId="0" borderId="17" xfId="54" applyNumberFormat="1" applyFont="1" applyFill="1" applyBorder="1" applyAlignment="1" applyProtection="1">
      <alignment horizontal="left" vertical="center" wrapText="1" indent="1"/>
    </xf>
    <xf numFmtId="0" fontId="47" fillId="0" borderId="0" xfId="47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12" borderId="5" xfId="47" applyFont="1" applyFill="1" applyBorder="1" applyAlignment="1" applyProtection="1">
      <alignment horizontal="center"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74" fillId="0" borderId="0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8" borderId="5" xfId="55" applyNumberFormat="1" applyFont="1" applyFill="1" applyBorder="1" applyAlignment="1" applyProtection="1">
      <alignment horizontal="left" vertical="center" wrapText="1"/>
    </xf>
    <xf numFmtId="0" fontId="5" fillId="8" borderId="26" xfId="47" applyNumberFormat="1" applyFont="1" applyFill="1" applyBorder="1" applyAlignment="1" applyProtection="1">
      <alignment horizontal="left" vertical="center" wrapText="1"/>
    </xf>
    <xf numFmtId="0" fontId="5" fillId="0" borderId="0" xfId="55" applyFont="1" applyFill="1" applyAlignment="1" applyProtection="1">
      <alignment horizontal="center" vertical="top" wrapText="1"/>
    </xf>
    <xf numFmtId="0" fontId="41" fillId="7" borderId="0" xfId="55" applyFont="1" applyFill="1" applyBorder="1" applyAlignment="1" applyProtection="1">
      <alignment horizontal="center" vertical="top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4" fontId="5" fillId="0" borderId="5" xfId="55" applyNumberFormat="1" applyFont="1" applyFill="1" applyBorder="1" applyAlignment="1" applyProtection="1">
      <alignment horizontal="right" vertical="center" wrapText="1"/>
    </xf>
    <xf numFmtId="49" fontId="5" fillId="0" borderId="5" xfId="0" applyFon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5" fillId="0" borderId="16" xfId="55" applyNumberFormat="1" applyFont="1" applyFill="1" applyBorder="1" applyAlignment="1" applyProtection="1">
      <alignment horizontal="right" vertical="center" wrapText="1"/>
    </xf>
    <xf numFmtId="0" fontId="5" fillId="0" borderId="28" xfId="55" applyNumberFormat="1" applyFont="1" applyFill="1" applyBorder="1" applyAlignment="1" applyProtection="1">
      <alignment horizontal="right" vertical="center" wrapText="1"/>
    </xf>
    <xf numFmtId="0" fontId="5" fillId="0" borderId="26" xfId="55" applyNumberFormat="1" applyFont="1" applyFill="1" applyBorder="1" applyAlignment="1" applyProtection="1">
      <alignment horizontal="right" vertical="center" wrapText="1"/>
    </xf>
    <xf numFmtId="0" fontId="57" fillId="0" borderId="0" xfId="54" applyNumberFormat="1" applyFont="1" applyFill="1" applyBorder="1" applyAlignment="1" applyProtection="1">
      <alignment horizontal="left" vertical="center" wrapText="1" indent="1"/>
    </xf>
    <xf numFmtId="4" fontId="5" fillId="0" borderId="16" xfId="55" applyNumberFormat="1" applyFont="1" applyFill="1" applyBorder="1" applyAlignment="1" applyProtection="1">
      <alignment horizontal="right" vertical="center" wrapText="1"/>
    </xf>
    <xf numFmtId="4" fontId="5" fillId="0" borderId="26" xfId="55" applyNumberFormat="1" applyFont="1" applyFill="1" applyBorder="1" applyAlignment="1" applyProtection="1">
      <alignment horizontal="right" vertical="center" wrapText="1"/>
    </xf>
    <xf numFmtId="0" fontId="5" fillId="8" borderId="14" xfId="47" applyNumberFormat="1" applyFont="1" applyFill="1" applyBorder="1" applyAlignment="1" applyProtection="1">
      <alignment horizontal="left" vertical="center" wrapText="1"/>
    </xf>
    <xf numFmtId="0" fontId="5" fillId="8" borderId="5" xfId="47" applyNumberFormat="1" applyFont="1" applyFill="1" applyBorder="1" applyAlignment="1" applyProtection="1">
      <alignment horizontal="left" vertical="center" wrapText="1"/>
    </xf>
    <xf numFmtId="49" fontId="5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center" vertical="center" wrapText="1"/>
    </xf>
    <xf numFmtId="0" fontId="5" fillId="0" borderId="28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center" vertical="center" wrapText="1"/>
    </xf>
    <xf numFmtId="0" fontId="5" fillId="8" borderId="14" xfId="55" applyNumberFormat="1" applyFont="1" applyFill="1" applyBorder="1" applyAlignment="1" applyProtection="1">
      <alignment horizontal="left"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0" fontId="57" fillId="0" borderId="23" xfId="54" applyNumberFormat="1" applyFont="1" applyFill="1" applyBorder="1" applyAlignment="1" applyProtection="1">
      <alignment horizontal="left" vertical="center" wrapText="1" indent="1"/>
    </xf>
    <xf numFmtId="0" fontId="17" fillId="0" borderId="15" xfId="32" applyFont="1" applyFill="1" applyBorder="1" applyAlignment="1" applyProtection="1">
      <alignment horizontal="left" vertical="center" wrapText="1" indent="1"/>
    </xf>
    <xf numFmtId="49" fontId="5" fillId="0" borderId="0" xfId="41" applyBorder="1" applyAlignment="1" applyProtection="1">
      <alignment horizontal="left" vertical="top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0" xfId="41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5" fillId="8" borderId="13" xfId="54" applyNumberFormat="1" applyFont="1" applyFill="1" applyBorder="1" applyAlignment="1" applyProtection="1">
      <alignment horizontal="left" vertical="center" wrapText="1"/>
    </xf>
    <xf numFmtId="0" fontId="5" fillId="8" borderId="15" xfId="54" applyNumberFormat="1" applyFont="1" applyFill="1" applyBorder="1" applyAlignment="1" applyProtection="1">
      <alignment horizontal="left" vertical="center" wrapText="1"/>
    </xf>
    <xf numFmtId="0" fontId="5" fillId="8" borderId="14" xfId="54" applyNumberFormat="1" applyFont="1" applyFill="1" applyBorder="1" applyAlignment="1" applyProtection="1">
      <alignment horizontal="left" vertical="center" wrapText="1"/>
    </xf>
    <xf numFmtId="49" fontId="5" fillId="2" borderId="13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4" xfId="54" applyNumberFormat="1" applyFont="1" applyFill="1" applyBorder="1" applyAlignment="1" applyProtection="1">
      <alignment horizontal="left" vertical="center" wrapText="1"/>
      <protection locked="0"/>
    </xf>
    <xf numFmtId="0" fontId="5" fillId="9" borderId="1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4" xfId="55" applyNumberFormat="1" applyFont="1" applyFill="1" applyBorder="1" applyAlignment="1" applyProtection="1">
      <alignment horizontal="left" vertical="center" wrapText="1"/>
      <protection locked="0"/>
    </xf>
    <xf numFmtId="49" fontId="5" fillId="11" borderId="41" xfId="54" applyNumberFormat="1" applyFont="1" applyFill="1" applyBorder="1" applyAlignment="1" applyProtection="1">
      <alignment horizontal="center" vertical="center" wrapText="1"/>
    </xf>
    <xf numFmtId="49" fontId="5" fillId="11" borderId="42" xfId="54" applyNumberFormat="1" applyFont="1" applyFill="1" applyBorder="1" applyAlignment="1" applyProtection="1">
      <alignment horizontal="center" vertical="center" wrapText="1"/>
    </xf>
    <xf numFmtId="0" fontId="5" fillId="8" borderId="39" xfId="54" applyNumberFormat="1" applyFont="1" applyFill="1" applyBorder="1" applyAlignment="1" applyProtection="1">
      <alignment horizontal="left" vertical="center" wrapText="1"/>
    </xf>
    <xf numFmtId="0" fontId="5" fillId="0" borderId="16" xfId="55" applyNumberFormat="1" applyFont="1" applyFill="1" applyBorder="1" applyAlignment="1" applyProtection="1">
      <alignment horizontal="left" vertical="center" wrapText="1"/>
    </xf>
    <xf numFmtId="0" fontId="5" fillId="0" borderId="28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0" fillId="11" borderId="16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19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1" xfId="55" applyNumberFormat="1" applyFont="1" applyFill="1" applyBorder="1" applyAlignment="1" applyProtection="1">
      <alignment horizontal="left" vertical="center" wrapText="1"/>
      <protection locked="0"/>
    </xf>
    <xf numFmtId="4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33" fillId="0" borderId="1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5" fillId="2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5" fillId="12" borderId="5" xfId="45" applyFont="1" applyFill="1" applyBorder="1" applyAlignment="1" applyProtection="1">
      <alignment horizontal="center" vertical="center" wrapText="1"/>
    </xf>
    <xf numFmtId="0" fontId="29" fillId="7" borderId="17" xfId="33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9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5" fillId="11" borderId="5" xfId="54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5" fillId="0" borderId="5" xfId="33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left" vertical="center" wrapText="1"/>
    </xf>
    <xf numFmtId="0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49" fontId="5" fillId="11" borderId="40" xfId="54" applyNumberFormat="1" applyFont="1" applyFill="1" applyBorder="1" applyAlignment="1" applyProtection="1">
      <alignment horizontal="center" vertical="center" wrapText="1"/>
    </xf>
    <xf numFmtId="49" fontId="5" fillId="11" borderId="35" xfId="54" applyNumberFormat="1" applyFont="1" applyFill="1" applyBorder="1" applyAlignment="1" applyProtection="1">
      <alignment horizontal="center" vertical="center" wrapText="1"/>
    </xf>
    <xf numFmtId="0" fontId="5" fillId="8" borderId="13" xfId="55" applyNumberFormat="1" applyFont="1" applyFill="1" applyBorder="1" applyAlignment="1" applyProtection="1">
      <alignment horizontal="left" vertical="center" wrapText="1"/>
    </xf>
    <xf numFmtId="0" fontId="5" fillId="8" borderId="15" xfId="55" applyNumberFormat="1" applyFont="1" applyFill="1" applyBorder="1" applyAlignment="1" applyProtection="1">
      <alignment horizontal="left" vertical="center" wrapText="1"/>
    </xf>
    <xf numFmtId="0" fontId="5" fillId="8" borderId="39" xfId="47" applyNumberFormat="1" applyFont="1" applyFill="1" applyBorder="1" applyAlignment="1" applyProtection="1">
      <alignment horizontal="left" vertical="center" wrapText="1"/>
    </xf>
    <xf numFmtId="0" fontId="5" fillId="8" borderId="15" xfId="47" applyNumberFormat="1" applyFont="1" applyFill="1" applyBorder="1" applyAlignment="1" applyProtection="1">
      <alignment horizontal="left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20" xfId="55" applyFont="1" applyFill="1" applyBorder="1" applyAlignment="1" applyProtection="1">
      <alignment horizontal="center" vertical="top" wrapText="1"/>
    </xf>
    <xf numFmtId="0" fontId="29" fillId="0" borderId="0" xfId="55" applyFont="1" applyFill="1" applyBorder="1" applyAlignment="1" applyProtection="1">
      <alignment horizontal="center" vertical="top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</cellXfs>
  <cellStyles count="18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1" xfId="102"/>
    <cellStyle name="20% - Акцент2" xfId="78" builtinId="34" hidden="1"/>
    <cellStyle name="20% - Акцент2" xfId="103"/>
    <cellStyle name="20% - Акцент3" xfId="82" builtinId="38" hidden="1"/>
    <cellStyle name="20% - Акцент3" xfId="104"/>
    <cellStyle name="20% - Акцент4" xfId="86" builtinId="42" hidden="1"/>
    <cellStyle name="20% - Акцент4" xfId="105"/>
    <cellStyle name="20% - Акцент5" xfId="90" builtinId="46" hidden="1"/>
    <cellStyle name="20% - Акцент5" xfId="106"/>
    <cellStyle name="20% - Акцент6" xfId="94" builtinId="50" hidden="1"/>
    <cellStyle name="20% - Акцент6" xfId="107"/>
    <cellStyle name="40% - Акцент1" xfId="75" builtinId="31" hidden="1"/>
    <cellStyle name="40% - Акцент1" xfId="108"/>
    <cellStyle name="40% - Акцент2" xfId="79" builtinId="35" hidden="1"/>
    <cellStyle name="40% - Акцент2" xfId="109"/>
    <cellStyle name="40% - Акцент3" xfId="83" builtinId="39" hidden="1"/>
    <cellStyle name="40% - Акцент3" xfId="110"/>
    <cellStyle name="40% - Акцент4" xfId="87" builtinId="43" hidden="1"/>
    <cellStyle name="40% - Акцент4" xfId="111"/>
    <cellStyle name="40% - Акцент5" xfId="91" builtinId="47" hidden="1"/>
    <cellStyle name="40% - Акцент5" xfId="112"/>
    <cellStyle name="40% - Акцент6" xfId="95" builtinId="51" hidden="1"/>
    <cellStyle name="40% - Акцент6" xfId="113"/>
    <cellStyle name="60% - Акцент1" xfId="76" builtinId="32" hidden="1"/>
    <cellStyle name="60% - Акцент1" xfId="114"/>
    <cellStyle name="60% - Акцент2" xfId="80" builtinId="36" hidden="1"/>
    <cellStyle name="60% - Акцент2" xfId="115"/>
    <cellStyle name="60% - Акцент3" xfId="84" builtinId="40" hidden="1"/>
    <cellStyle name="60% - Акцент3" xfId="116"/>
    <cellStyle name="60% - Акцент4" xfId="88" builtinId="44" hidden="1"/>
    <cellStyle name="60% - Акцент4" xfId="117"/>
    <cellStyle name="60% - Акцент5" xfId="92" builtinId="48" hidden="1"/>
    <cellStyle name="60% - Акцент5" xfId="118"/>
    <cellStyle name="60% - Акцент6" xfId="96" builtinId="52" hidden="1"/>
    <cellStyle name="60% - Акцент6" xfId="119"/>
    <cellStyle name="Action" xfId="120"/>
    <cellStyle name="Cells" xfId="121"/>
    <cellStyle name="Cells 2" xfId="122"/>
    <cellStyle name="Currency [0]" xfId="16"/>
    <cellStyle name="currency1" xfId="17"/>
    <cellStyle name="Currency2" xfId="18"/>
    <cellStyle name="currency3" xfId="19"/>
    <cellStyle name="currency4" xfId="20"/>
    <cellStyle name="DblClick" xfId="123"/>
    <cellStyle name="Followed Hyperlink" xfId="21"/>
    <cellStyle name="Formuls" xfId="124"/>
    <cellStyle name="Header" xfId="125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" xfId="126"/>
    <cellStyle name="Title 2" xfId="127"/>
    <cellStyle name="Title 4" xfId="28"/>
    <cellStyle name="Акцент1" xfId="73" builtinId="29" hidden="1"/>
    <cellStyle name="Акцент1" xfId="128"/>
    <cellStyle name="Акцент2" xfId="77" builtinId="33" hidden="1"/>
    <cellStyle name="Акцент2" xfId="129"/>
    <cellStyle name="Акцент3" xfId="81" builtinId="37" hidden="1"/>
    <cellStyle name="Акцент3" xfId="130"/>
    <cellStyle name="Акцент4" xfId="85" builtinId="41" hidden="1"/>
    <cellStyle name="Акцент4" xfId="131"/>
    <cellStyle name="Акцент5" xfId="89" builtinId="45" hidden="1"/>
    <cellStyle name="Акцент5" xfId="132"/>
    <cellStyle name="Акцент6" xfId="93" builtinId="49" hidden="1"/>
    <cellStyle name="Акцент6" xfId="133"/>
    <cellStyle name="Ввод " xfId="29" builtinId="20" customBuiltin="1"/>
    <cellStyle name="Вывод" xfId="65" builtinId="21" hidden="1"/>
    <cellStyle name="Вывод" xfId="134"/>
    <cellStyle name="Вычисление" xfId="66" builtinId="22" hidden="1"/>
    <cellStyle name="Вычисление" xfId="135"/>
    <cellStyle name="Гиперссылка" xfId="30" builtinId="8" customBuiltin="1"/>
    <cellStyle name="Гиперссылка 2" xfId="136"/>
    <cellStyle name="Гиперссылка 2 2" xfId="31"/>
    <cellStyle name="Гиперссылка 3" xfId="137"/>
    <cellStyle name="Гиперссылка 4" xfId="138"/>
    <cellStyle name="Гиперссылка 4 2" xfId="139"/>
    <cellStyle name="Гиперссылка 4_PASSPORT.TEPLO.PROIZV(v6.0.1)" xfId="140"/>
    <cellStyle name="Гиперссылка 5" xfId="141"/>
    <cellStyle name="Денежный" xfId="99" builtinId="4" hidden="1"/>
    <cellStyle name="Денежный [0]" xfId="100" builtinId="7" hidden="1"/>
    <cellStyle name="Заголовок" xfId="32"/>
    <cellStyle name="Заголовок 1" xfId="58" builtinId="16" hidden="1"/>
    <cellStyle name="Заголовок 1" xfId="142"/>
    <cellStyle name="Заголовок 2" xfId="59" builtinId="17" hidden="1"/>
    <cellStyle name="Заголовок 2" xfId="143"/>
    <cellStyle name="Заголовок 3" xfId="60" builtinId="18" hidden="1"/>
    <cellStyle name="Заголовок 3" xfId="144"/>
    <cellStyle name="Заголовок 4" xfId="61" builtinId="19" hidden="1"/>
    <cellStyle name="Заголовок 4" xfId="145"/>
    <cellStyle name="ЗаголовокСтолбца" xfId="33"/>
    <cellStyle name="Значение" xfId="34"/>
    <cellStyle name="Итог" xfId="72" builtinId="25" hidden="1"/>
    <cellStyle name="Итог" xfId="146"/>
    <cellStyle name="Контрольная ячейка" xfId="68" builtinId="23" hidden="1"/>
    <cellStyle name="Контрольная ячейка" xfId="147"/>
    <cellStyle name="Название" xfId="57" builtinId="15" hidden="1"/>
    <cellStyle name="Название" xfId="148"/>
    <cellStyle name="Нейтральный" xfId="64" builtinId="28" hidden="1"/>
    <cellStyle name="Нейтральный" xfId="149"/>
    <cellStyle name="Обычный" xfId="0" builtinId="0" customBuiltin="1"/>
    <cellStyle name="Обычный 10" xfId="35"/>
    <cellStyle name="Обычный 12" xfId="150"/>
    <cellStyle name="Обычный 12 2" xfId="36"/>
    <cellStyle name="Обычный 12 3 2" xfId="151"/>
    <cellStyle name="Обычный 14" xfId="37"/>
    <cellStyle name="Обычный 14 2" xfId="152"/>
    <cellStyle name="Обычный 14_UPDATE.WARM.CALC.INDEX.2015.TO.1.2.3" xfId="153"/>
    <cellStyle name="Обычный 15" xfId="38"/>
    <cellStyle name="Обычный 2" xfId="39"/>
    <cellStyle name="Обычный 2 10 2" xfId="154"/>
    <cellStyle name="Обычный 2 2" xfId="40"/>
    <cellStyle name="Обычный 2 2 2" xfId="155"/>
    <cellStyle name="Обычный 2 3" xfId="156"/>
    <cellStyle name="Обычный 2 7" xfId="157"/>
    <cellStyle name="Обычный 2 8" xfId="158"/>
    <cellStyle name="Обычный 2_13 09 24 Баланс (3)" xfId="159"/>
    <cellStyle name="Обычный 20" xfId="160"/>
    <cellStyle name="Обычный 21" xfId="161"/>
    <cellStyle name="Обычный 22" xfId="162"/>
    <cellStyle name="Обычный 23" xfId="163"/>
    <cellStyle name="Обычный 3" xfId="41"/>
    <cellStyle name="Обычный 3 2" xfId="42"/>
    <cellStyle name="Обычный 3 3" xfId="43"/>
    <cellStyle name="Обычный 3 3 2" xfId="164"/>
    <cellStyle name="Обычный 3 3_PASSPORT.TEPLO.PROIZV(v6.0.1)" xfId="165"/>
    <cellStyle name="Обычный 4" xfId="44"/>
    <cellStyle name="Обычный 4 2" xfId="166"/>
    <cellStyle name="Обычный 4_PASSPORT.TEPLO.PROIZV(v6.0.1)" xfId="167"/>
    <cellStyle name="Обычный 5" xfId="168"/>
    <cellStyle name="Обычный_BALANCE.WARM.2007YEAR(FACT)" xfId="45"/>
    <cellStyle name="Обычный_INVEST.WARM.PLAN.4.78(v0.1)" xfId="46"/>
    <cellStyle name="Обычный_JKH.OPEN.INFO.HVS(v3.5)_цены161210" xfId="47"/>
    <cellStyle name="Обычный_JKH.OPEN.INFO.PRICE.VO_v4.0(10.02.11)" xfId="48"/>
    <cellStyle name="Обычный_KRU.TARIFF.FACT-0.3" xfId="49"/>
    <cellStyle name="Обычный_MINENERGO.340.PRIL79(v0.1)" xfId="50"/>
    <cellStyle name="Обычный_PREDEL.JKH.2010(v1.3)" xfId="51"/>
    <cellStyle name="Обычный_razrabotka_sablonov_po_WKU" xfId="52"/>
    <cellStyle name="Обычный_SIMPLE_1_massive2" xfId="53"/>
    <cellStyle name="Обычный_ЖКУ_проект3" xfId="54"/>
    <cellStyle name="Обычный_Мониторинг инвестиций" xfId="55"/>
    <cellStyle name="Обычный_Шаблон по источникам для Модуля Реестр (2)" xfId="56"/>
    <cellStyle name="Плохой" xfId="63" builtinId="27" hidden="1"/>
    <cellStyle name="Плохой" xfId="169"/>
    <cellStyle name="Пояснение" xfId="71" builtinId="53" hidden="1"/>
    <cellStyle name="Пояснение" xfId="170"/>
    <cellStyle name="Примечание" xfId="70" builtinId="10" hidden="1"/>
    <cellStyle name="Примечание" xfId="171"/>
    <cellStyle name="Процентный" xfId="101" builtinId="5" hidden="1"/>
    <cellStyle name="Связанная ячейка" xfId="67" builtinId="24" hidden="1"/>
    <cellStyle name="Связанная ячейка" xfId="172"/>
    <cellStyle name="Стиль 1" xfId="173"/>
    <cellStyle name="Текст предупреждения" xfId="69" builtinId="11" hidden="1"/>
    <cellStyle name="Текст предупреждения" xfId="174"/>
    <cellStyle name="Финансовый" xfId="97" builtinId="3" hidden="1"/>
    <cellStyle name="Финансовый [0]" xfId="98" builtinId="6" hidden="1"/>
    <cellStyle name="Формула" xfId="175"/>
    <cellStyle name="ФормулаВБ_Мониторинг инвестиций" xfId="176"/>
    <cellStyle name="ФормулаНаКонтроль" xfId="177"/>
    <cellStyle name="Хороший" xfId="62" builtinId="26" hidden="1"/>
    <cellStyle name="Хороший" xfId="178"/>
    <cellStyle name="Шапка" xfId="179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22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23</xdr:row>
      <xdr:rowOff>0</xdr:rowOff>
    </xdr:from>
    <xdr:to>
      <xdr:col>9</xdr:col>
      <xdr:colOff>228600</xdr:colOff>
      <xdr:row>23</xdr:row>
      <xdr:rowOff>190500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8010525" y="61341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22</xdr:row>
      <xdr:rowOff>0</xdr:rowOff>
    </xdr:from>
    <xdr:to>
      <xdr:col>154</xdr:col>
      <xdr:colOff>228600</xdr:colOff>
      <xdr:row>22</xdr:row>
      <xdr:rowOff>190500</xdr:rowOff>
    </xdr:to>
    <xdr:grpSp>
      <xdr:nvGrpSpPr>
        <xdr:cNvPr id="7205334" name="shCalendar" hidden="1"/>
        <xdr:cNvGrpSpPr>
          <a:grpSpLocks/>
        </xdr:cNvGrpSpPr>
      </xdr:nvGrpSpPr>
      <xdr:grpSpPr bwMode="auto">
        <a:xfrm>
          <a:off x="107337225" y="3543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107299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3725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24012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34299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44586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5487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65160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75447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/>
        <xdr:cNvGrpSpPr>
          <a:grpSpLocks/>
        </xdr:cNvGrpSpPr>
      </xdr:nvGrpSpPr>
      <xdr:grpSpPr bwMode="auto">
        <a:xfrm>
          <a:off x="85734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/>
        <xdr:cNvGrpSpPr>
          <a:grpSpLocks/>
        </xdr:cNvGrpSpPr>
      </xdr:nvGrpSpPr>
      <xdr:grpSpPr bwMode="auto">
        <a:xfrm>
          <a:off x="96021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/>
        <xdr:cNvGrpSpPr>
          <a:grpSpLocks/>
        </xdr:cNvGrpSpPr>
      </xdr:nvGrpSpPr>
      <xdr:grpSpPr bwMode="auto">
        <a:xfrm>
          <a:off x="106308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14_1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7" customWidth="1"/>
  </cols>
  <sheetData>
    <row r="1" spans="1:27" ht="3" customHeight="1">
      <c r="AA1" s="77" t="s">
        <v>223</v>
      </c>
    </row>
    <row r="2" spans="1:27" ht="16.5" customHeight="1">
      <c r="B2" s="911" t="str">
        <f>"Код отчёта: " &amp; GetCode()</f>
        <v>Код отчёта: FAS.JKH.OPEN.INFO.REQUEST.GVS</v>
      </c>
      <c r="C2" s="911"/>
      <c r="D2" s="911"/>
      <c r="E2" s="911"/>
      <c r="F2" s="911"/>
      <c r="G2" s="911"/>
      <c r="Q2" s="328"/>
      <c r="R2" s="328"/>
      <c r="S2" s="328"/>
      <c r="T2" s="328"/>
      <c r="U2" s="328"/>
      <c r="V2" s="328"/>
      <c r="W2" s="328"/>
    </row>
    <row r="3" spans="1:27" ht="18" customHeight="1">
      <c r="B3" s="912" t="str">
        <f>"Версия " &amp; GetVersion()</f>
        <v>Версия 1.0.2</v>
      </c>
      <c r="C3" s="912"/>
      <c r="H3" s="41"/>
      <c r="I3" s="41"/>
      <c r="J3" s="41"/>
      <c r="K3" s="41"/>
      <c r="L3" s="41"/>
      <c r="M3" s="41"/>
      <c r="N3" s="41"/>
      <c r="O3" s="41"/>
      <c r="P3" s="41"/>
      <c r="Q3" s="328"/>
      <c r="R3" s="328"/>
      <c r="S3" s="328"/>
      <c r="T3" s="328"/>
      <c r="U3" s="328"/>
      <c r="V3" s="328"/>
      <c r="W3" s="358"/>
      <c r="X3" s="41"/>
      <c r="Y3" s="41"/>
    </row>
    <row r="4" spans="1:27" ht="3" customHeight="1"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7" ht="42.75" customHeight="1">
      <c r="B5" s="916" t="s">
        <v>557</v>
      </c>
      <c r="C5" s="917"/>
      <c r="D5" s="917"/>
      <c r="E5" s="917"/>
      <c r="F5" s="917"/>
      <c r="G5" s="917"/>
      <c r="H5" s="917"/>
      <c r="I5" s="917"/>
      <c r="J5" s="917"/>
      <c r="K5" s="917"/>
      <c r="L5" s="917"/>
      <c r="M5" s="917"/>
      <c r="N5" s="917"/>
      <c r="O5" s="917"/>
      <c r="P5" s="917"/>
      <c r="Q5" s="917"/>
      <c r="R5" s="917"/>
      <c r="S5" s="917"/>
      <c r="T5" s="917"/>
      <c r="U5" s="917"/>
      <c r="V5" s="917"/>
      <c r="W5" s="917"/>
      <c r="X5" s="917"/>
      <c r="Y5" s="917"/>
    </row>
    <row r="6" spans="1:27" ht="9.75" customHeight="1">
      <c r="A6" s="41"/>
      <c r="B6" s="76"/>
      <c r="C6" s="7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7"/>
    </row>
    <row r="7" spans="1:27" ht="15" customHeight="1">
      <c r="A7" s="41"/>
      <c r="B7" s="76"/>
      <c r="C7" s="75"/>
      <c r="D7" s="58"/>
      <c r="E7" s="913" t="s">
        <v>550</v>
      </c>
      <c r="F7" s="913"/>
      <c r="G7" s="913"/>
      <c r="H7" s="913"/>
      <c r="I7" s="913"/>
      <c r="J7" s="913"/>
      <c r="K7" s="913"/>
      <c r="L7" s="913"/>
      <c r="M7" s="913"/>
      <c r="N7" s="913"/>
      <c r="O7" s="913"/>
      <c r="P7" s="913"/>
      <c r="Q7" s="913"/>
      <c r="R7" s="913"/>
      <c r="S7" s="913"/>
      <c r="T7" s="913"/>
      <c r="U7" s="913"/>
      <c r="V7" s="913"/>
      <c r="W7" s="913"/>
      <c r="X7" s="913"/>
      <c r="Y7" s="57"/>
    </row>
    <row r="8" spans="1:27" ht="15" customHeight="1">
      <c r="A8" s="41"/>
      <c r="B8" s="76"/>
      <c r="C8" s="75"/>
      <c r="D8" s="58"/>
      <c r="E8" s="913"/>
      <c r="F8" s="913"/>
      <c r="G8" s="913"/>
      <c r="H8" s="913"/>
      <c r="I8" s="913"/>
      <c r="J8" s="913"/>
      <c r="K8" s="913"/>
      <c r="L8" s="913"/>
      <c r="M8" s="913"/>
      <c r="N8" s="913"/>
      <c r="O8" s="913"/>
      <c r="P8" s="913"/>
      <c r="Q8" s="913"/>
      <c r="R8" s="913"/>
      <c r="S8" s="913"/>
      <c r="T8" s="913"/>
      <c r="U8" s="913"/>
      <c r="V8" s="913"/>
      <c r="W8" s="913"/>
      <c r="X8" s="913"/>
      <c r="Y8" s="57"/>
    </row>
    <row r="9" spans="1:27" ht="15" customHeight="1">
      <c r="A9" s="41"/>
      <c r="B9" s="76"/>
      <c r="C9" s="75"/>
      <c r="D9" s="58"/>
      <c r="E9" s="913"/>
      <c r="F9" s="913"/>
      <c r="G9" s="913"/>
      <c r="H9" s="913"/>
      <c r="I9" s="913"/>
      <c r="J9" s="913"/>
      <c r="K9" s="913"/>
      <c r="L9" s="913"/>
      <c r="M9" s="913"/>
      <c r="N9" s="913"/>
      <c r="O9" s="913"/>
      <c r="P9" s="913"/>
      <c r="Q9" s="913"/>
      <c r="R9" s="913"/>
      <c r="S9" s="913"/>
      <c r="T9" s="913"/>
      <c r="U9" s="913"/>
      <c r="V9" s="913"/>
      <c r="W9" s="913"/>
      <c r="X9" s="913"/>
      <c r="Y9" s="57"/>
    </row>
    <row r="10" spans="1:27" ht="10.5" customHeight="1">
      <c r="A10" s="41"/>
      <c r="B10" s="76"/>
      <c r="C10" s="75"/>
      <c r="D10" s="58"/>
      <c r="E10" s="913"/>
      <c r="F10" s="913"/>
      <c r="G10" s="913"/>
      <c r="H10" s="913"/>
      <c r="I10" s="913"/>
      <c r="J10" s="913"/>
      <c r="K10" s="913"/>
      <c r="L10" s="913"/>
      <c r="M10" s="913"/>
      <c r="N10" s="913"/>
      <c r="O10" s="913"/>
      <c r="P10" s="913"/>
      <c r="Q10" s="913"/>
      <c r="R10" s="913"/>
      <c r="S10" s="913"/>
      <c r="T10" s="913"/>
      <c r="U10" s="913"/>
      <c r="V10" s="913"/>
      <c r="W10" s="913"/>
      <c r="X10" s="913"/>
      <c r="Y10" s="57"/>
    </row>
    <row r="11" spans="1:27" ht="27" customHeight="1">
      <c r="A11" s="41"/>
      <c r="B11" s="76"/>
      <c r="C11" s="75"/>
      <c r="D11" s="58"/>
      <c r="E11" s="913"/>
      <c r="F11" s="913"/>
      <c r="G11" s="913"/>
      <c r="H11" s="913"/>
      <c r="I11" s="913"/>
      <c r="J11" s="913"/>
      <c r="K11" s="913"/>
      <c r="L11" s="913"/>
      <c r="M11" s="913"/>
      <c r="N11" s="913"/>
      <c r="O11" s="913"/>
      <c r="P11" s="913"/>
      <c r="Q11" s="913"/>
      <c r="R11" s="913"/>
      <c r="S11" s="913"/>
      <c r="T11" s="913"/>
      <c r="U11" s="913"/>
      <c r="V11" s="913"/>
      <c r="W11" s="913"/>
      <c r="X11" s="913"/>
      <c r="Y11" s="57"/>
    </row>
    <row r="12" spans="1:27" ht="12" customHeight="1">
      <c r="A12" s="41"/>
      <c r="B12" s="76"/>
      <c r="C12" s="75"/>
      <c r="D12" s="58"/>
      <c r="E12" s="913"/>
      <c r="F12" s="913"/>
      <c r="G12" s="913"/>
      <c r="H12" s="913"/>
      <c r="I12" s="913"/>
      <c r="J12" s="913"/>
      <c r="K12" s="913"/>
      <c r="L12" s="913"/>
      <c r="M12" s="913"/>
      <c r="N12" s="913"/>
      <c r="O12" s="913"/>
      <c r="P12" s="913"/>
      <c r="Q12" s="913"/>
      <c r="R12" s="913"/>
      <c r="S12" s="913"/>
      <c r="T12" s="913"/>
      <c r="U12" s="913"/>
      <c r="V12" s="913"/>
      <c r="W12" s="913"/>
      <c r="X12" s="913"/>
      <c r="Y12" s="57"/>
    </row>
    <row r="13" spans="1:27" ht="38.25" customHeight="1">
      <c r="A13" s="41"/>
      <c r="B13" s="76"/>
      <c r="C13" s="75"/>
      <c r="D13" s="58"/>
      <c r="E13" s="913"/>
      <c r="F13" s="913"/>
      <c r="G13" s="913"/>
      <c r="H13" s="913"/>
      <c r="I13" s="913"/>
      <c r="J13" s="913"/>
      <c r="K13" s="913"/>
      <c r="L13" s="913"/>
      <c r="M13" s="913"/>
      <c r="N13" s="913"/>
      <c r="O13" s="913"/>
      <c r="P13" s="913"/>
      <c r="Q13" s="913"/>
      <c r="R13" s="913"/>
      <c r="S13" s="913"/>
      <c r="T13" s="913"/>
      <c r="U13" s="913"/>
      <c r="V13" s="913"/>
      <c r="W13" s="913"/>
      <c r="X13" s="913"/>
      <c r="Y13" s="71"/>
    </row>
    <row r="14" spans="1:27" ht="15" customHeight="1">
      <c r="A14" s="41"/>
      <c r="B14" s="76"/>
      <c r="C14" s="75"/>
      <c r="D14" s="58"/>
      <c r="E14" s="913"/>
      <c r="F14" s="913"/>
      <c r="G14" s="913"/>
      <c r="H14" s="913"/>
      <c r="I14" s="913"/>
      <c r="J14" s="913"/>
      <c r="K14" s="913"/>
      <c r="L14" s="913"/>
      <c r="M14" s="913"/>
      <c r="N14" s="913"/>
      <c r="O14" s="913"/>
      <c r="P14" s="913"/>
      <c r="Q14" s="913"/>
      <c r="R14" s="913"/>
      <c r="S14" s="913"/>
      <c r="T14" s="913"/>
      <c r="U14" s="913"/>
      <c r="V14" s="913"/>
      <c r="W14" s="913"/>
      <c r="X14" s="913"/>
      <c r="Y14" s="57"/>
    </row>
    <row r="15" spans="1:27" ht="15">
      <c r="A15" s="41"/>
      <c r="B15" s="76"/>
      <c r="C15" s="75"/>
      <c r="D15" s="58"/>
      <c r="E15" s="913"/>
      <c r="F15" s="913"/>
      <c r="G15" s="913"/>
      <c r="H15" s="913"/>
      <c r="I15" s="913"/>
      <c r="J15" s="913"/>
      <c r="K15" s="913"/>
      <c r="L15" s="913"/>
      <c r="M15" s="913"/>
      <c r="N15" s="913"/>
      <c r="O15" s="913"/>
      <c r="P15" s="913"/>
      <c r="Q15" s="913"/>
      <c r="R15" s="913"/>
      <c r="S15" s="913"/>
      <c r="T15" s="913"/>
      <c r="U15" s="913"/>
      <c r="V15" s="913"/>
      <c r="W15" s="913"/>
      <c r="X15" s="913"/>
      <c r="Y15" s="57"/>
    </row>
    <row r="16" spans="1:27" ht="15">
      <c r="A16" s="41"/>
      <c r="B16" s="76"/>
      <c r="C16" s="75"/>
      <c r="D16" s="58"/>
      <c r="E16" s="913"/>
      <c r="F16" s="913"/>
      <c r="G16" s="913"/>
      <c r="H16" s="913"/>
      <c r="I16" s="913"/>
      <c r="J16" s="913"/>
      <c r="K16" s="913"/>
      <c r="L16" s="913"/>
      <c r="M16" s="913"/>
      <c r="N16" s="913"/>
      <c r="O16" s="913"/>
      <c r="P16" s="913"/>
      <c r="Q16" s="913"/>
      <c r="R16" s="913"/>
      <c r="S16" s="913"/>
      <c r="T16" s="913"/>
      <c r="U16" s="913"/>
      <c r="V16" s="913"/>
      <c r="W16" s="913"/>
      <c r="X16" s="913"/>
      <c r="Y16" s="57"/>
    </row>
    <row r="17" spans="1:25" ht="15" customHeight="1">
      <c r="A17" s="41"/>
      <c r="B17" s="76"/>
      <c r="C17" s="75"/>
      <c r="D17" s="58"/>
      <c r="E17" s="913"/>
      <c r="F17" s="913"/>
      <c r="G17" s="913"/>
      <c r="H17" s="913"/>
      <c r="I17" s="913"/>
      <c r="J17" s="913"/>
      <c r="K17" s="913"/>
      <c r="L17" s="913"/>
      <c r="M17" s="913"/>
      <c r="N17" s="913"/>
      <c r="O17" s="913"/>
      <c r="P17" s="913"/>
      <c r="Q17" s="913"/>
      <c r="R17" s="913"/>
      <c r="S17" s="913"/>
      <c r="T17" s="913"/>
      <c r="U17" s="913"/>
      <c r="V17" s="913"/>
      <c r="W17" s="913"/>
      <c r="X17" s="913"/>
      <c r="Y17" s="57"/>
    </row>
    <row r="18" spans="1:25" ht="15">
      <c r="A18" s="41"/>
      <c r="B18" s="76"/>
      <c r="C18" s="75"/>
      <c r="D18" s="58"/>
      <c r="E18" s="913"/>
      <c r="F18" s="913"/>
      <c r="G18" s="913"/>
      <c r="H18" s="913"/>
      <c r="I18" s="913"/>
      <c r="J18" s="913"/>
      <c r="K18" s="913"/>
      <c r="L18" s="913"/>
      <c r="M18" s="913"/>
      <c r="N18" s="913"/>
      <c r="O18" s="913"/>
      <c r="P18" s="913"/>
      <c r="Q18" s="913"/>
      <c r="R18" s="913"/>
      <c r="S18" s="913"/>
      <c r="T18" s="913"/>
      <c r="U18" s="913"/>
      <c r="V18" s="913"/>
      <c r="W18" s="913"/>
      <c r="X18" s="913"/>
      <c r="Y18" s="57"/>
    </row>
    <row r="19" spans="1:25" ht="59.25" customHeight="1">
      <c r="A19" s="41"/>
      <c r="B19" s="76"/>
      <c r="C19" s="75"/>
      <c r="D19" s="64"/>
      <c r="E19" s="913"/>
      <c r="F19" s="913"/>
      <c r="G19" s="913"/>
      <c r="H19" s="913"/>
      <c r="I19" s="913"/>
      <c r="J19" s="913"/>
      <c r="K19" s="913"/>
      <c r="L19" s="913"/>
      <c r="M19" s="913"/>
      <c r="N19" s="913"/>
      <c r="O19" s="913"/>
      <c r="P19" s="913"/>
      <c r="Q19" s="913"/>
      <c r="R19" s="913"/>
      <c r="S19" s="913"/>
      <c r="T19" s="913"/>
      <c r="U19" s="913"/>
      <c r="V19" s="913"/>
      <c r="W19" s="913"/>
      <c r="X19" s="913"/>
      <c r="Y19" s="57"/>
    </row>
    <row r="20" spans="1:25" ht="15" hidden="1">
      <c r="A20" s="41"/>
      <c r="B20" s="76"/>
      <c r="C20" s="75"/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7"/>
    </row>
    <row r="21" spans="1:25" ht="14.25" hidden="1" customHeight="1">
      <c r="A21" s="41"/>
      <c r="B21" s="76"/>
      <c r="C21" s="75"/>
      <c r="D21" s="59"/>
      <c r="E21" s="70" t="s">
        <v>221</v>
      </c>
      <c r="F21" s="919" t="s">
        <v>237</v>
      </c>
      <c r="G21" s="920"/>
      <c r="H21" s="920"/>
      <c r="I21" s="920"/>
      <c r="J21" s="920"/>
      <c r="K21" s="920"/>
      <c r="L21" s="920"/>
      <c r="M21" s="920"/>
      <c r="N21" s="58"/>
      <c r="O21" s="69" t="s">
        <v>221</v>
      </c>
      <c r="P21" s="921" t="s">
        <v>222</v>
      </c>
      <c r="Q21" s="922"/>
      <c r="R21" s="922"/>
      <c r="S21" s="922"/>
      <c r="T21" s="922"/>
      <c r="U21" s="922"/>
      <c r="V21" s="922"/>
      <c r="W21" s="922"/>
      <c r="X21" s="922"/>
      <c r="Y21" s="57"/>
    </row>
    <row r="22" spans="1:25" ht="14.25" hidden="1" customHeight="1">
      <c r="A22" s="41"/>
      <c r="B22" s="76"/>
      <c r="C22" s="75"/>
      <c r="D22" s="59"/>
      <c r="E22" s="91" t="s">
        <v>221</v>
      </c>
      <c r="F22" s="919" t="s">
        <v>224</v>
      </c>
      <c r="G22" s="920"/>
      <c r="H22" s="920"/>
      <c r="I22" s="920"/>
      <c r="J22" s="920"/>
      <c r="K22" s="920"/>
      <c r="L22" s="920"/>
      <c r="M22" s="920"/>
      <c r="N22" s="58"/>
      <c r="O22" s="72" t="s">
        <v>221</v>
      </c>
      <c r="P22" s="921" t="s">
        <v>548</v>
      </c>
      <c r="Q22" s="922"/>
      <c r="R22" s="922"/>
      <c r="S22" s="922"/>
      <c r="T22" s="922"/>
      <c r="U22" s="922"/>
      <c r="V22" s="922"/>
      <c r="W22" s="922"/>
      <c r="X22" s="922"/>
      <c r="Y22" s="57"/>
    </row>
    <row r="23" spans="1:25" ht="27" hidden="1" customHeight="1">
      <c r="A23" s="41"/>
      <c r="B23" s="76"/>
      <c r="C23" s="75"/>
      <c r="D23" s="59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914"/>
      <c r="Q23" s="914"/>
      <c r="R23" s="914"/>
      <c r="S23" s="914"/>
      <c r="T23" s="914"/>
      <c r="U23" s="914"/>
      <c r="V23" s="914"/>
      <c r="W23" s="914"/>
      <c r="X23" s="58"/>
      <c r="Y23" s="57"/>
    </row>
    <row r="24" spans="1:25" ht="10.5" hidden="1" customHeight="1">
      <c r="A24" s="41"/>
      <c r="B24" s="76"/>
      <c r="C24" s="75"/>
      <c r="D24" s="59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7"/>
    </row>
    <row r="25" spans="1:25" ht="27" hidden="1" customHeight="1">
      <c r="A25" s="41"/>
      <c r="B25" s="76"/>
      <c r="C25" s="75"/>
      <c r="D25" s="59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7"/>
    </row>
    <row r="26" spans="1:25" ht="12" hidden="1" customHeight="1">
      <c r="A26" s="41"/>
      <c r="B26" s="76"/>
      <c r="C26" s="75"/>
      <c r="D26" s="59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7"/>
    </row>
    <row r="27" spans="1:25" ht="38.25" hidden="1" customHeight="1">
      <c r="A27" s="41"/>
      <c r="B27" s="76"/>
      <c r="C27" s="75"/>
      <c r="D27" s="5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7"/>
    </row>
    <row r="28" spans="1:25" ht="15" hidden="1">
      <c r="A28" s="41"/>
      <c r="B28" s="76"/>
      <c r="C28" s="75"/>
      <c r="D28" s="59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7"/>
    </row>
    <row r="29" spans="1:25" ht="15" hidden="1">
      <c r="A29" s="41"/>
      <c r="B29" s="76"/>
      <c r="C29" s="75"/>
      <c r="D29" s="59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7"/>
    </row>
    <row r="30" spans="1:25" ht="15" hidden="1">
      <c r="A30" s="41"/>
      <c r="B30" s="76"/>
      <c r="C30" s="75"/>
      <c r="D30" s="59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7"/>
    </row>
    <row r="31" spans="1:25" ht="15" hidden="1">
      <c r="A31" s="41"/>
      <c r="B31" s="76"/>
      <c r="C31" s="75"/>
      <c r="D31" s="5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7"/>
    </row>
    <row r="32" spans="1:25" ht="15" hidden="1">
      <c r="A32" s="41"/>
      <c r="B32" s="76"/>
      <c r="C32" s="75"/>
      <c r="D32" s="59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7"/>
    </row>
    <row r="33" spans="1:25" ht="18.75" hidden="1" customHeight="1">
      <c r="A33" s="41"/>
      <c r="B33" s="76"/>
      <c r="C33" s="75"/>
      <c r="D33" s="64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7"/>
    </row>
    <row r="34" spans="1:25" ht="15" hidden="1">
      <c r="A34" s="41"/>
      <c r="B34" s="76"/>
      <c r="C34" s="75"/>
      <c r="D34" s="64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7"/>
    </row>
    <row r="35" spans="1:25" ht="24" hidden="1" customHeight="1">
      <c r="A35" s="41"/>
      <c r="B35" s="76"/>
      <c r="C35" s="75"/>
      <c r="D35" s="59"/>
      <c r="E35" s="918" t="s">
        <v>398</v>
      </c>
      <c r="F35" s="918"/>
      <c r="G35" s="918"/>
      <c r="H35" s="918"/>
      <c r="I35" s="918"/>
      <c r="J35" s="918"/>
      <c r="K35" s="918"/>
      <c r="L35" s="918"/>
      <c r="M35" s="918"/>
      <c r="N35" s="918"/>
      <c r="O35" s="918"/>
      <c r="P35" s="918"/>
      <c r="Q35" s="918"/>
      <c r="R35" s="918"/>
      <c r="S35" s="918"/>
      <c r="T35" s="918"/>
      <c r="U35" s="918"/>
      <c r="V35" s="918"/>
      <c r="W35" s="918"/>
      <c r="X35" s="918"/>
      <c r="Y35" s="57"/>
    </row>
    <row r="36" spans="1:25" ht="38.25" hidden="1" customHeight="1">
      <c r="A36" s="41"/>
      <c r="B36" s="76"/>
      <c r="C36" s="75"/>
      <c r="D36" s="59"/>
      <c r="E36" s="918"/>
      <c r="F36" s="918"/>
      <c r="G36" s="918"/>
      <c r="H36" s="918"/>
      <c r="I36" s="918"/>
      <c r="J36" s="918"/>
      <c r="K36" s="918"/>
      <c r="L36" s="918"/>
      <c r="M36" s="918"/>
      <c r="N36" s="918"/>
      <c r="O36" s="918"/>
      <c r="P36" s="918"/>
      <c r="Q36" s="918"/>
      <c r="R36" s="918"/>
      <c r="S36" s="918"/>
      <c r="T36" s="918"/>
      <c r="U36" s="918"/>
      <c r="V36" s="918"/>
      <c r="W36" s="918"/>
      <c r="X36" s="918"/>
      <c r="Y36" s="57"/>
    </row>
    <row r="37" spans="1:25" ht="9.75" hidden="1" customHeight="1">
      <c r="A37" s="41"/>
      <c r="B37" s="76"/>
      <c r="C37" s="75"/>
      <c r="D37" s="59"/>
      <c r="E37" s="918"/>
      <c r="F37" s="918"/>
      <c r="G37" s="918"/>
      <c r="H37" s="918"/>
      <c r="I37" s="918"/>
      <c r="J37" s="918"/>
      <c r="K37" s="918"/>
      <c r="L37" s="918"/>
      <c r="M37" s="918"/>
      <c r="N37" s="918"/>
      <c r="O37" s="918"/>
      <c r="P37" s="918"/>
      <c r="Q37" s="918"/>
      <c r="R37" s="918"/>
      <c r="S37" s="918"/>
      <c r="T37" s="918"/>
      <c r="U37" s="918"/>
      <c r="V37" s="918"/>
      <c r="W37" s="918"/>
      <c r="X37" s="918"/>
      <c r="Y37" s="57"/>
    </row>
    <row r="38" spans="1:25" ht="51" hidden="1" customHeight="1">
      <c r="A38" s="41"/>
      <c r="B38" s="76"/>
      <c r="C38" s="75"/>
      <c r="D38" s="59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918"/>
      <c r="S38" s="918"/>
      <c r="T38" s="918"/>
      <c r="U38" s="918"/>
      <c r="V38" s="918"/>
      <c r="W38" s="918"/>
      <c r="X38" s="918"/>
      <c r="Y38" s="57"/>
    </row>
    <row r="39" spans="1:25" ht="15" hidden="1" customHeight="1">
      <c r="A39" s="41"/>
      <c r="B39" s="76"/>
      <c r="C39" s="75"/>
      <c r="D39" s="59"/>
      <c r="E39" s="918"/>
      <c r="F39" s="918"/>
      <c r="G39" s="918"/>
      <c r="H39" s="918"/>
      <c r="I39" s="918"/>
      <c r="J39" s="918"/>
      <c r="K39" s="918"/>
      <c r="L39" s="918"/>
      <c r="M39" s="918"/>
      <c r="N39" s="918"/>
      <c r="O39" s="918"/>
      <c r="P39" s="918"/>
      <c r="Q39" s="918"/>
      <c r="R39" s="918"/>
      <c r="S39" s="918"/>
      <c r="T39" s="918"/>
      <c r="U39" s="918"/>
      <c r="V39" s="918"/>
      <c r="W39" s="918"/>
      <c r="X39" s="918"/>
      <c r="Y39" s="57"/>
    </row>
    <row r="40" spans="1:25" ht="12" hidden="1" customHeight="1">
      <c r="A40" s="41"/>
      <c r="B40" s="76"/>
      <c r="C40" s="75"/>
      <c r="D40" s="59"/>
      <c r="E40" s="923"/>
      <c r="F40" s="924"/>
      <c r="G40" s="924"/>
      <c r="H40" s="924"/>
      <c r="I40" s="924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57"/>
    </row>
    <row r="41" spans="1:25" ht="38.25" hidden="1" customHeight="1">
      <c r="A41" s="41"/>
      <c r="B41" s="76"/>
      <c r="C41" s="75"/>
      <c r="D41" s="59"/>
      <c r="E41" s="918"/>
      <c r="F41" s="918"/>
      <c r="G41" s="918"/>
      <c r="H41" s="918"/>
      <c r="I41" s="918"/>
      <c r="J41" s="918"/>
      <c r="K41" s="918"/>
      <c r="L41" s="918"/>
      <c r="M41" s="918"/>
      <c r="N41" s="918"/>
      <c r="O41" s="918"/>
      <c r="P41" s="918"/>
      <c r="Q41" s="918"/>
      <c r="R41" s="918"/>
      <c r="S41" s="918"/>
      <c r="T41" s="918"/>
      <c r="U41" s="918"/>
      <c r="V41" s="918"/>
      <c r="W41" s="918"/>
      <c r="X41" s="918"/>
      <c r="Y41" s="57"/>
    </row>
    <row r="42" spans="1:25" ht="15" hidden="1">
      <c r="A42" s="41"/>
      <c r="B42" s="76"/>
      <c r="C42" s="75"/>
      <c r="D42" s="59"/>
      <c r="E42" s="918"/>
      <c r="F42" s="918"/>
      <c r="G42" s="918"/>
      <c r="H42" s="918"/>
      <c r="I42" s="918"/>
      <c r="J42" s="918"/>
      <c r="K42" s="918"/>
      <c r="L42" s="918"/>
      <c r="M42" s="918"/>
      <c r="N42" s="918"/>
      <c r="O42" s="918"/>
      <c r="P42" s="918"/>
      <c r="Q42" s="918"/>
      <c r="R42" s="918"/>
      <c r="S42" s="918"/>
      <c r="T42" s="918"/>
      <c r="U42" s="918"/>
      <c r="V42" s="918"/>
      <c r="W42" s="918"/>
      <c r="X42" s="918"/>
      <c r="Y42" s="57"/>
    </row>
    <row r="43" spans="1:25" ht="15" hidden="1">
      <c r="A43" s="41"/>
      <c r="B43" s="76"/>
      <c r="C43" s="75"/>
      <c r="D43" s="59"/>
      <c r="E43" s="918"/>
      <c r="F43" s="918"/>
      <c r="G43" s="918"/>
      <c r="H43" s="918"/>
      <c r="I43" s="918"/>
      <c r="J43" s="918"/>
      <c r="K43" s="918"/>
      <c r="L43" s="918"/>
      <c r="M43" s="918"/>
      <c r="N43" s="918"/>
      <c r="O43" s="918"/>
      <c r="P43" s="918"/>
      <c r="Q43" s="918"/>
      <c r="R43" s="918"/>
      <c r="S43" s="918"/>
      <c r="T43" s="918"/>
      <c r="U43" s="918"/>
      <c r="V43" s="918"/>
      <c r="W43" s="918"/>
      <c r="X43" s="918"/>
      <c r="Y43" s="57"/>
    </row>
    <row r="44" spans="1:25" ht="33.75" hidden="1" customHeight="1">
      <c r="A44" s="41"/>
      <c r="B44" s="76"/>
      <c r="C44" s="75"/>
      <c r="D44" s="64"/>
      <c r="E44" s="918"/>
      <c r="F44" s="918"/>
      <c r="G44" s="918"/>
      <c r="H44" s="918"/>
      <c r="I44" s="918"/>
      <c r="J44" s="918"/>
      <c r="K44" s="918"/>
      <c r="L44" s="918"/>
      <c r="M44" s="918"/>
      <c r="N44" s="918"/>
      <c r="O44" s="918"/>
      <c r="P44" s="918"/>
      <c r="Q44" s="918"/>
      <c r="R44" s="918"/>
      <c r="S44" s="918"/>
      <c r="T44" s="918"/>
      <c r="U44" s="918"/>
      <c r="V44" s="918"/>
      <c r="W44" s="918"/>
      <c r="X44" s="918"/>
      <c r="Y44" s="57"/>
    </row>
    <row r="45" spans="1:25" ht="15" hidden="1">
      <c r="A45" s="41"/>
      <c r="B45" s="76"/>
      <c r="C45" s="75"/>
      <c r="D45" s="64"/>
      <c r="E45" s="918"/>
      <c r="F45" s="918"/>
      <c r="G45" s="918"/>
      <c r="H45" s="918"/>
      <c r="I45" s="918"/>
      <c r="J45" s="918"/>
      <c r="K45" s="918"/>
      <c r="L45" s="918"/>
      <c r="M45" s="918"/>
      <c r="N45" s="918"/>
      <c r="O45" s="918"/>
      <c r="P45" s="918"/>
      <c r="Q45" s="918"/>
      <c r="R45" s="918"/>
      <c r="S45" s="918"/>
      <c r="T45" s="918"/>
      <c r="U45" s="918"/>
      <c r="V45" s="918"/>
      <c r="W45" s="918"/>
      <c r="X45" s="918"/>
      <c r="Y45" s="57"/>
    </row>
    <row r="46" spans="1:25" ht="24" hidden="1" customHeight="1">
      <c r="A46" s="41"/>
      <c r="B46" s="76"/>
      <c r="C46" s="75"/>
      <c r="D46" s="59"/>
      <c r="E46" s="929" t="s">
        <v>220</v>
      </c>
      <c r="F46" s="929"/>
      <c r="G46" s="929"/>
      <c r="H46" s="929"/>
      <c r="I46" s="929"/>
      <c r="J46" s="929"/>
      <c r="K46" s="929"/>
      <c r="L46" s="929"/>
      <c r="M46" s="929"/>
      <c r="N46" s="929"/>
      <c r="O46" s="929"/>
      <c r="P46" s="929"/>
      <c r="Q46" s="929"/>
      <c r="R46" s="929"/>
      <c r="S46" s="929"/>
      <c r="T46" s="929"/>
      <c r="U46" s="929"/>
      <c r="V46" s="929"/>
      <c r="W46" s="929"/>
      <c r="X46" s="929"/>
      <c r="Y46" s="57"/>
    </row>
    <row r="47" spans="1:25" ht="37.5" hidden="1" customHeight="1">
      <c r="A47" s="41"/>
      <c r="B47" s="76"/>
      <c r="C47" s="75"/>
      <c r="D47" s="59"/>
      <c r="E47" s="929"/>
      <c r="F47" s="929"/>
      <c r="G47" s="929"/>
      <c r="H47" s="929"/>
      <c r="I47" s="929"/>
      <c r="J47" s="929"/>
      <c r="K47" s="929"/>
      <c r="L47" s="929"/>
      <c r="M47" s="929"/>
      <c r="N47" s="929"/>
      <c r="O47" s="929"/>
      <c r="P47" s="929"/>
      <c r="Q47" s="929"/>
      <c r="R47" s="929"/>
      <c r="S47" s="929"/>
      <c r="T47" s="929"/>
      <c r="U47" s="929"/>
      <c r="V47" s="929"/>
      <c r="W47" s="929"/>
      <c r="X47" s="929"/>
      <c r="Y47" s="57"/>
    </row>
    <row r="48" spans="1:25" ht="24" hidden="1" customHeight="1">
      <c r="A48" s="41"/>
      <c r="B48" s="76"/>
      <c r="C48" s="75"/>
      <c r="D48" s="59"/>
      <c r="E48" s="929"/>
      <c r="F48" s="929"/>
      <c r="G48" s="929"/>
      <c r="H48" s="929"/>
      <c r="I48" s="929"/>
      <c r="J48" s="929"/>
      <c r="K48" s="929"/>
      <c r="L48" s="929"/>
      <c r="M48" s="929"/>
      <c r="N48" s="929"/>
      <c r="O48" s="929"/>
      <c r="P48" s="929"/>
      <c r="Q48" s="929"/>
      <c r="R48" s="929"/>
      <c r="S48" s="929"/>
      <c r="T48" s="929"/>
      <c r="U48" s="929"/>
      <c r="V48" s="929"/>
      <c r="W48" s="929"/>
      <c r="X48" s="929"/>
      <c r="Y48" s="57"/>
    </row>
    <row r="49" spans="1:25" ht="51" hidden="1" customHeight="1">
      <c r="A49" s="41"/>
      <c r="B49" s="76"/>
      <c r="C49" s="75"/>
      <c r="D49" s="59"/>
      <c r="E49" s="929"/>
      <c r="F49" s="929"/>
      <c r="G49" s="929"/>
      <c r="H49" s="929"/>
      <c r="I49" s="929"/>
      <c r="J49" s="929"/>
      <c r="K49" s="929"/>
      <c r="L49" s="929"/>
      <c r="M49" s="929"/>
      <c r="N49" s="929"/>
      <c r="O49" s="929"/>
      <c r="P49" s="929"/>
      <c r="Q49" s="929"/>
      <c r="R49" s="929"/>
      <c r="S49" s="929"/>
      <c r="T49" s="929"/>
      <c r="U49" s="929"/>
      <c r="V49" s="929"/>
      <c r="W49" s="929"/>
      <c r="X49" s="929"/>
      <c r="Y49" s="57"/>
    </row>
    <row r="50" spans="1:25" ht="15" hidden="1">
      <c r="A50" s="41"/>
      <c r="B50" s="76"/>
      <c r="C50" s="75"/>
      <c r="D50" s="59"/>
      <c r="E50" s="929"/>
      <c r="F50" s="929"/>
      <c r="G50" s="929"/>
      <c r="H50" s="929"/>
      <c r="I50" s="929"/>
      <c r="J50" s="929"/>
      <c r="K50" s="929"/>
      <c r="L50" s="929"/>
      <c r="M50" s="929"/>
      <c r="N50" s="929"/>
      <c r="O50" s="929"/>
      <c r="P50" s="929"/>
      <c r="Q50" s="929"/>
      <c r="R50" s="929"/>
      <c r="S50" s="929"/>
      <c r="T50" s="929"/>
      <c r="U50" s="929"/>
      <c r="V50" s="929"/>
      <c r="W50" s="929"/>
      <c r="X50" s="929"/>
      <c r="Y50" s="57"/>
    </row>
    <row r="51" spans="1:25" ht="15" hidden="1">
      <c r="A51" s="41"/>
      <c r="B51" s="76"/>
      <c r="C51" s="75"/>
      <c r="D51" s="59"/>
      <c r="E51" s="929"/>
      <c r="F51" s="929"/>
      <c r="G51" s="929"/>
      <c r="H51" s="929"/>
      <c r="I51" s="929"/>
      <c r="J51" s="929"/>
      <c r="K51" s="929"/>
      <c r="L51" s="929"/>
      <c r="M51" s="929"/>
      <c r="N51" s="929"/>
      <c r="O51" s="929"/>
      <c r="P51" s="929"/>
      <c r="Q51" s="929"/>
      <c r="R51" s="929"/>
      <c r="S51" s="929"/>
      <c r="T51" s="929"/>
      <c r="U51" s="929"/>
      <c r="V51" s="929"/>
      <c r="W51" s="929"/>
      <c r="X51" s="929"/>
      <c r="Y51" s="57"/>
    </row>
    <row r="52" spans="1:25" ht="15" hidden="1">
      <c r="A52" s="41"/>
      <c r="B52" s="76"/>
      <c r="C52" s="75"/>
      <c r="D52" s="59"/>
      <c r="E52" s="929"/>
      <c r="F52" s="929"/>
      <c r="G52" s="929"/>
      <c r="H52" s="929"/>
      <c r="I52" s="929"/>
      <c r="J52" s="929"/>
      <c r="K52" s="929"/>
      <c r="L52" s="929"/>
      <c r="M52" s="929"/>
      <c r="N52" s="929"/>
      <c r="O52" s="929"/>
      <c r="P52" s="929"/>
      <c r="Q52" s="929"/>
      <c r="R52" s="929"/>
      <c r="S52" s="929"/>
      <c r="T52" s="929"/>
      <c r="U52" s="929"/>
      <c r="V52" s="929"/>
      <c r="W52" s="929"/>
      <c r="X52" s="929"/>
      <c r="Y52" s="57"/>
    </row>
    <row r="53" spans="1:25" ht="15" hidden="1">
      <c r="A53" s="41"/>
      <c r="B53" s="76"/>
      <c r="C53" s="75"/>
      <c r="D53" s="59"/>
      <c r="E53" s="929"/>
      <c r="F53" s="929"/>
      <c r="G53" s="929"/>
      <c r="H53" s="929"/>
      <c r="I53" s="929"/>
      <c r="J53" s="929"/>
      <c r="K53" s="929"/>
      <c r="L53" s="929"/>
      <c r="M53" s="929"/>
      <c r="N53" s="929"/>
      <c r="O53" s="929"/>
      <c r="P53" s="929"/>
      <c r="Q53" s="929"/>
      <c r="R53" s="929"/>
      <c r="S53" s="929"/>
      <c r="T53" s="929"/>
      <c r="U53" s="929"/>
      <c r="V53" s="929"/>
      <c r="W53" s="929"/>
      <c r="X53" s="929"/>
      <c r="Y53" s="57"/>
    </row>
    <row r="54" spans="1:25" ht="15" hidden="1">
      <c r="A54" s="41"/>
      <c r="B54" s="76"/>
      <c r="C54" s="75"/>
      <c r="D54" s="59"/>
      <c r="E54" s="929"/>
      <c r="F54" s="929"/>
      <c r="G54" s="929"/>
      <c r="H54" s="929"/>
      <c r="I54" s="929"/>
      <c r="J54" s="929"/>
      <c r="K54" s="929"/>
      <c r="L54" s="929"/>
      <c r="M54" s="929"/>
      <c r="N54" s="929"/>
      <c r="O54" s="929"/>
      <c r="P54" s="929"/>
      <c r="Q54" s="929"/>
      <c r="R54" s="929"/>
      <c r="S54" s="929"/>
      <c r="T54" s="929"/>
      <c r="U54" s="929"/>
      <c r="V54" s="929"/>
      <c r="W54" s="929"/>
      <c r="X54" s="929"/>
      <c r="Y54" s="57"/>
    </row>
    <row r="55" spans="1:25" ht="15" hidden="1">
      <c r="A55" s="41"/>
      <c r="B55" s="76"/>
      <c r="C55" s="75"/>
      <c r="D55" s="59"/>
      <c r="E55" s="929"/>
      <c r="F55" s="929"/>
      <c r="G55" s="929"/>
      <c r="H55" s="929"/>
      <c r="I55" s="929"/>
      <c r="J55" s="929"/>
      <c r="K55" s="929"/>
      <c r="L55" s="929"/>
      <c r="M55" s="929"/>
      <c r="N55" s="929"/>
      <c r="O55" s="929"/>
      <c r="P55" s="929"/>
      <c r="Q55" s="929"/>
      <c r="R55" s="929"/>
      <c r="S55" s="929"/>
      <c r="T55" s="929"/>
      <c r="U55" s="929"/>
      <c r="V55" s="929"/>
      <c r="W55" s="929"/>
      <c r="X55" s="929"/>
      <c r="Y55" s="57"/>
    </row>
    <row r="56" spans="1:25" ht="25.5" hidden="1" customHeight="1">
      <c r="A56" s="41"/>
      <c r="B56" s="76"/>
      <c r="C56" s="75"/>
      <c r="D56" s="64"/>
      <c r="E56" s="929"/>
      <c r="F56" s="929"/>
      <c r="G56" s="929"/>
      <c r="H56" s="929"/>
      <c r="I56" s="929"/>
      <c r="J56" s="929"/>
      <c r="K56" s="929"/>
      <c r="L56" s="929"/>
      <c r="M56" s="929"/>
      <c r="N56" s="929"/>
      <c r="O56" s="929"/>
      <c r="P56" s="929"/>
      <c r="Q56" s="929"/>
      <c r="R56" s="929"/>
      <c r="S56" s="929"/>
      <c r="T56" s="929"/>
      <c r="U56" s="929"/>
      <c r="V56" s="929"/>
      <c r="W56" s="929"/>
      <c r="X56" s="929"/>
      <c r="Y56" s="57"/>
    </row>
    <row r="57" spans="1:25" ht="15" hidden="1">
      <c r="A57" s="41"/>
      <c r="B57" s="76"/>
      <c r="C57" s="75"/>
      <c r="D57" s="64"/>
      <c r="E57" s="929"/>
      <c r="F57" s="929"/>
      <c r="G57" s="929"/>
      <c r="H57" s="929"/>
      <c r="I57" s="929"/>
      <c r="J57" s="929"/>
      <c r="K57" s="929"/>
      <c r="L57" s="929"/>
      <c r="M57" s="929"/>
      <c r="N57" s="929"/>
      <c r="O57" s="929"/>
      <c r="P57" s="929"/>
      <c r="Q57" s="929"/>
      <c r="R57" s="929"/>
      <c r="S57" s="929"/>
      <c r="T57" s="929"/>
      <c r="U57" s="929"/>
      <c r="V57" s="929"/>
      <c r="W57" s="929"/>
      <c r="X57" s="929"/>
      <c r="Y57" s="57"/>
    </row>
    <row r="58" spans="1:25" ht="15" hidden="1" customHeight="1">
      <c r="A58" s="41"/>
      <c r="B58" s="76"/>
      <c r="C58" s="75"/>
      <c r="D58" s="59"/>
      <c r="E58" s="915" t="s">
        <v>399</v>
      </c>
      <c r="F58" s="915"/>
      <c r="G58" s="915"/>
      <c r="H58" s="915"/>
      <c r="I58" s="915"/>
      <c r="J58" s="915"/>
      <c r="K58" s="915"/>
      <c r="L58" s="915"/>
      <c r="M58" s="915"/>
      <c r="N58" s="915"/>
      <c r="O58" s="915"/>
      <c r="P58" s="915"/>
      <c r="Q58" s="915"/>
      <c r="R58" s="915"/>
      <c r="S58" s="915"/>
      <c r="T58" s="915"/>
      <c r="U58" s="915"/>
      <c r="V58" s="328"/>
      <c r="W58" s="328"/>
      <c r="X58" s="328"/>
      <c r="Y58" s="57"/>
    </row>
    <row r="59" spans="1:25" ht="15" hidden="1" customHeight="1">
      <c r="A59" s="41"/>
      <c r="B59" s="76"/>
      <c r="C59" s="75"/>
      <c r="D59" s="59"/>
      <c r="E59" s="930"/>
      <c r="F59" s="930"/>
      <c r="G59" s="930"/>
      <c r="H59" s="923"/>
      <c r="I59" s="924"/>
      <c r="J59" s="924"/>
      <c r="K59" s="924"/>
      <c r="L59" s="924"/>
      <c r="M59" s="924"/>
      <c r="N59" s="924"/>
      <c r="O59" s="924"/>
      <c r="P59" s="924"/>
      <c r="Q59" s="924"/>
      <c r="R59" s="924"/>
      <c r="S59" s="924"/>
      <c r="T59" s="924"/>
      <c r="U59" s="924"/>
      <c r="V59" s="924"/>
      <c r="W59" s="924"/>
      <c r="X59" s="924"/>
      <c r="Y59" s="57"/>
    </row>
    <row r="60" spans="1:25" ht="15" hidden="1" customHeight="1">
      <c r="A60" s="41"/>
      <c r="B60" s="76"/>
      <c r="C60" s="75"/>
      <c r="D60" s="59"/>
      <c r="E60" s="926"/>
      <c r="F60" s="926"/>
      <c r="G60" s="926"/>
      <c r="H60" s="928"/>
      <c r="I60" s="928"/>
      <c r="J60" s="928"/>
      <c r="K60" s="928"/>
      <c r="L60" s="928"/>
      <c r="M60" s="928"/>
      <c r="N60" s="928"/>
      <c r="O60" s="928"/>
      <c r="P60" s="928"/>
      <c r="Q60" s="928"/>
      <c r="R60" s="928"/>
      <c r="S60" s="928"/>
      <c r="T60" s="928"/>
      <c r="U60" s="928"/>
      <c r="V60" s="928"/>
      <c r="W60" s="928"/>
      <c r="X60" s="928"/>
      <c r="Y60" s="57"/>
    </row>
    <row r="61" spans="1:25" ht="15" hidden="1">
      <c r="A61" s="41"/>
      <c r="B61" s="76"/>
      <c r="C61" s="75"/>
      <c r="D61" s="59"/>
      <c r="E61" s="68"/>
      <c r="F61" s="66"/>
      <c r="G61" s="67"/>
      <c r="H61" s="928"/>
      <c r="I61" s="928"/>
      <c r="J61" s="928"/>
      <c r="K61" s="928"/>
      <c r="L61" s="928"/>
      <c r="M61" s="928"/>
      <c r="N61" s="928"/>
      <c r="O61" s="928"/>
      <c r="P61" s="928"/>
      <c r="Q61" s="928"/>
      <c r="R61" s="928"/>
      <c r="S61" s="928"/>
      <c r="T61" s="928"/>
      <c r="U61" s="928"/>
      <c r="V61" s="928"/>
      <c r="W61" s="928"/>
      <c r="X61" s="928"/>
      <c r="Y61" s="57"/>
    </row>
    <row r="62" spans="1:25" ht="27.75" hidden="1" customHeight="1">
      <c r="A62" s="41"/>
      <c r="B62" s="76"/>
      <c r="C62" s="75"/>
      <c r="D62" s="59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7"/>
    </row>
    <row r="63" spans="1:25" ht="15" hidden="1">
      <c r="A63" s="41"/>
      <c r="B63" s="76"/>
      <c r="C63" s="75"/>
      <c r="D63" s="59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7"/>
    </row>
    <row r="64" spans="1:25" ht="15" hidden="1">
      <c r="A64" s="41"/>
      <c r="B64" s="76"/>
      <c r="C64" s="75"/>
      <c r="D64" s="59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7"/>
    </row>
    <row r="65" spans="1:25" ht="15" hidden="1">
      <c r="A65" s="41"/>
      <c r="B65" s="76"/>
      <c r="C65" s="75"/>
      <c r="D65" s="59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7"/>
    </row>
    <row r="66" spans="1:25" ht="15" hidden="1">
      <c r="A66" s="41"/>
      <c r="B66" s="76"/>
      <c r="C66" s="75"/>
      <c r="D66" s="59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7"/>
    </row>
    <row r="67" spans="1:25" ht="15" hidden="1">
      <c r="A67" s="41"/>
      <c r="B67" s="76"/>
      <c r="C67" s="75"/>
      <c r="D67" s="59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7"/>
    </row>
    <row r="68" spans="1:25" ht="89.25" hidden="1" customHeight="1">
      <c r="A68" s="41"/>
      <c r="B68" s="76"/>
      <c r="C68" s="75"/>
      <c r="D68" s="64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57"/>
    </row>
    <row r="69" spans="1:25" ht="15" hidden="1">
      <c r="A69" s="41"/>
      <c r="B69" s="76"/>
      <c r="C69" s="75"/>
      <c r="D69" s="64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57"/>
    </row>
    <row r="70" spans="1:25" ht="15" hidden="1">
      <c r="A70" s="41"/>
      <c r="B70" s="76"/>
      <c r="C70" s="75"/>
      <c r="D70" s="59"/>
      <c r="E70" s="915" t="s">
        <v>400</v>
      </c>
      <c r="F70" s="915"/>
      <c r="G70" s="915"/>
      <c r="H70" s="915"/>
      <c r="I70" s="915"/>
      <c r="J70" s="915"/>
      <c r="K70" s="915"/>
      <c r="L70" s="915"/>
      <c r="M70" s="915"/>
      <c r="N70" s="915"/>
      <c r="O70" s="915"/>
      <c r="P70" s="915"/>
      <c r="Q70" s="915"/>
      <c r="R70" s="915"/>
      <c r="S70" s="915"/>
      <c r="T70" s="915"/>
      <c r="U70" s="564"/>
      <c r="V70" s="564"/>
      <c r="W70" s="564"/>
      <c r="X70" s="564"/>
      <c r="Y70" s="57"/>
    </row>
    <row r="71" spans="1:25" ht="15" hidden="1">
      <c r="A71" s="41"/>
      <c r="B71" s="76"/>
      <c r="C71" s="75"/>
      <c r="D71" s="59"/>
      <c r="E71" s="915" t="s">
        <v>547</v>
      </c>
      <c r="F71" s="915"/>
      <c r="G71" s="915"/>
      <c r="H71" s="915"/>
      <c r="I71" s="915"/>
      <c r="J71" s="915"/>
      <c r="K71" s="915"/>
      <c r="L71" s="915"/>
      <c r="M71" s="915"/>
      <c r="N71" s="915"/>
      <c r="O71" s="915"/>
      <c r="P71" s="915"/>
      <c r="Q71" s="915"/>
      <c r="R71" s="915"/>
      <c r="S71" s="915"/>
      <c r="T71" s="915"/>
      <c r="U71" s="565"/>
      <c r="V71" s="565"/>
      <c r="W71" s="565"/>
      <c r="X71" s="565"/>
      <c r="Y71" s="57"/>
    </row>
    <row r="72" spans="1:25" ht="40.5" hidden="1" customHeight="1">
      <c r="A72" s="41"/>
      <c r="B72" s="76"/>
      <c r="C72" s="75"/>
      <c r="D72" s="59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  <c r="R72" s="565"/>
      <c r="S72" s="565"/>
      <c r="T72" s="565"/>
      <c r="U72" s="565"/>
      <c r="V72" s="565"/>
      <c r="W72" s="565"/>
      <c r="X72" s="565"/>
      <c r="Y72" s="57"/>
    </row>
    <row r="73" spans="1:25" ht="63" hidden="1" customHeight="1">
      <c r="A73" s="41"/>
      <c r="B73" s="76"/>
      <c r="C73" s="75"/>
      <c r="D73" s="59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  <c r="R73" s="565"/>
      <c r="S73" s="565"/>
      <c r="T73" s="565"/>
      <c r="U73" s="565"/>
      <c r="V73" s="565"/>
      <c r="W73" s="565"/>
      <c r="X73" s="565"/>
      <c r="Y73" s="57"/>
    </row>
    <row r="74" spans="1:25" ht="30" hidden="1" customHeight="1">
      <c r="A74" s="41"/>
      <c r="B74" s="76"/>
      <c r="C74" s="75"/>
      <c r="D74" s="59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7"/>
    </row>
    <row r="75" spans="1:25" ht="30" hidden="1" customHeight="1">
      <c r="A75" s="41"/>
      <c r="B75" s="76"/>
      <c r="C75" s="75"/>
      <c r="D75" s="59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7"/>
    </row>
    <row r="76" spans="1:25" ht="15" hidden="1">
      <c r="A76" s="41"/>
      <c r="B76" s="76"/>
      <c r="C76" s="75"/>
      <c r="D76" s="59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  <c r="R76" s="565"/>
      <c r="S76" s="565"/>
      <c r="T76" s="565"/>
      <c r="U76" s="565"/>
      <c r="V76" s="565"/>
      <c r="W76" s="565"/>
      <c r="X76" s="565"/>
      <c r="Y76" s="57"/>
    </row>
    <row r="77" spans="1:25" ht="15" hidden="1">
      <c r="A77" s="41"/>
      <c r="B77" s="76"/>
      <c r="C77" s="75"/>
      <c r="D77" s="59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  <c r="R77" s="565"/>
      <c r="S77" s="565"/>
      <c r="T77" s="565"/>
      <c r="U77" s="565"/>
      <c r="V77" s="565"/>
      <c r="W77" s="565"/>
      <c r="X77" s="565"/>
      <c r="Y77" s="57"/>
    </row>
    <row r="78" spans="1:25" ht="8.25" hidden="1" customHeight="1">
      <c r="A78" s="41"/>
      <c r="B78" s="76"/>
      <c r="C78" s="75"/>
      <c r="D78" s="5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57"/>
    </row>
    <row r="79" spans="1:25" ht="21" hidden="1" customHeight="1">
      <c r="A79" s="41"/>
      <c r="B79" s="76"/>
      <c r="C79" s="75"/>
      <c r="D79" s="59"/>
      <c r="E79" s="566"/>
      <c r="F79" s="566"/>
      <c r="G79" s="566"/>
      <c r="H79" s="566"/>
      <c r="I79" s="566"/>
      <c r="J79" s="566"/>
      <c r="K79" s="566"/>
      <c r="L79" s="566"/>
      <c r="M79" s="566"/>
      <c r="N79" s="566"/>
      <c r="O79" s="566"/>
      <c r="P79" s="566"/>
      <c r="Q79" s="566"/>
      <c r="R79" s="566"/>
      <c r="S79" s="566"/>
      <c r="T79" s="566"/>
      <c r="U79" s="566"/>
      <c r="V79" s="566"/>
      <c r="W79" s="566"/>
      <c r="X79" s="566"/>
      <c r="Y79" s="57"/>
    </row>
    <row r="80" spans="1:25" ht="14.25" hidden="1" customHeight="1">
      <c r="A80" s="41"/>
      <c r="B80" s="76"/>
      <c r="C80" s="75"/>
      <c r="D80" s="59"/>
      <c r="E80" s="567"/>
      <c r="F80" s="567"/>
      <c r="G80" s="567"/>
      <c r="H80" s="567"/>
      <c r="Y80" s="57"/>
    </row>
    <row r="81" spans="1:25" ht="15" hidden="1">
      <c r="A81" s="41"/>
      <c r="B81" s="76"/>
      <c r="C81" s="75"/>
      <c r="D81" s="59"/>
      <c r="E81" s="915" t="s">
        <v>399</v>
      </c>
      <c r="F81" s="915"/>
      <c r="G81" s="915"/>
      <c r="H81" s="915"/>
      <c r="I81" s="915"/>
      <c r="J81" s="915"/>
      <c r="K81" s="915"/>
      <c r="L81" s="915"/>
      <c r="M81" s="915"/>
      <c r="N81" s="915"/>
      <c r="O81" s="915"/>
      <c r="P81" s="915"/>
      <c r="Q81" s="915"/>
      <c r="R81" s="915"/>
      <c r="S81" s="915"/>
      <c r="T81" s="915"/>
      <c r="U81" s="915"/>
      <c r="V81" s="328"/>
      <c r="W81" s="328"/>
      <c r="X81" s="328"/>
      <c r="Y81" s="57"/>
    </row>
    <row r="82" spans="1:25" ht="15" hidden="1" customHeight="1">
      <c r="A82" s="41"/>
      <c r="B82" s="76"/>
      <c r="C82" s="75"/>
      <c r="D82" s="59"/>
      <c r="E82" s="926"/>
      <c r="F82" s="926"/>
      <c r="G82" s="926"/>
      <c r="H82" s="923"/>
      <c r="I82" s="924"/>
      <c r="J82" s="924"/>
      <c r="K82" s="924"/>
      <c r="L82" s="924"/>
      <c r="M82" s="924"/>
      <c r="N82" s="924"/>
      <c r="O82" s="924"/>
      <c r="P82" s="924"/>
      <c r="Q82" s="924"/>
      <c r="R82" s="924"/>
      <c r="S82" s="924"/>
      <c r="T82" s="924"/>
      <c r="U82" s="924"/>
      <c r="V82" s="924"/>
      <c r="W82" s="924"/>
      <c r="X82" s="924"/>
      <c r="Y82" s="57"/>
    </row>
    <row r="83" spans="1:25" ht="15" hidden="1" customHeight="1">
      <c r="A83" s="41"/>
      <c r="B83" s="76"/>
      <c r="C83" s="75"/>
      <c r="D83" s="59"/>
      <c r="Y83" s="57"/>
    </row>
    <row r="84" spans="1:25" ht="15" hidden="1" customHeight="1">
      <c r="A84" s="41"/>
      <c r="B84" s="76"/>
      <c r="C84" s="75"/>
      <c r="D84" s="59"/>
      <c r="E84" s="68"/>
      <c r="F84" s="66"/>
      <c r="G84" s="67"/>
      <c r="H84" s="928"/>
      <c r="I84" s="928"/>
      <c r="J84" s="928"/>
      <c r="K84" s="928"/>
      <c r="L84" s="928"/>
      <c r="M84" s="928"/>
      <c r="N84" s="928"/>
      <c r="O84" s="928"/>
      <c r="P84" s="928"/>
      <c r="Q84" s="928"/>
      <c r="R84" s="928"/>
      <c r="S84" s="928"/>
      <c r="T84" s="928"/>
      <c r="U84" s="928"/>
      <c r="V84" s="928"/>
      <c r="W84" s="928"/>
      <c r="X84" s="928"/>
      <c r="Y84" s="57"/>
    </row>
    <row r="85" spans="1:25" ht="15" hidden="1">
      <c r="A85" s="41"/>
      <c r="B85" s="76"/>
      <c r="C85" s="75"/>
      <c r="D85" s="59"/>
      <c r="E85" s="58"/>
      <c r="F85" s="58"/>
      <c r="G85" s="58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58"/>
      <c r="X85" s="58"/>
      <c r="Y85" s="57"/>
    </row>
    <row r="86" spans="1:25" ht="15" hidden="1">
      <c r="A86" s="41"/>
      <c r="B86" s="76"/>
      <c r="C86" s="75"/>
      <c r="D86" s="59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7"/>
    </row>
    <row r="87" spans="1:25" ht="15" hidden="1">
      <c r="A87" s="41"/>
      <c r="B87" s="76"/>
      <c r="C87" s="75"/>
      <c r="D87" s="59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7"/>
    </row>
    <row r="88" spans="1:25" ht="15" hidden="1">
      <c r="A88" s="41"/>
      <c r="B88" s="76"/>
      <c r="C88" s="75"/>
      <c r="D88" s="59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7"/>
    </row>
    <row r="89" spans="1:25" ht="15" hidden="1">
      <c r="A89" s="41"/>
      <c r="B89" s="76"/>
      <c r="C89" s="75"/>
      <c r="D89" s="59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7"/>
    </row>
    <row r="90" spans="1:25" ht="15" hidden="1">
      <c r="A90" s="41"/>
      <c r="B90" s="76"/>
      <c r="C90" s="75"/>
      <c r="D90" s="59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7"/>
    </row>
    <row r="91" spans="1:25" ht="15" hidden="1">
      <c r="A91" s="41"/>
      <c r="B91" s="76"/>
      <c r="C91" s="75"/>
      <c r="D91" s="59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7"/>
    </row>
    <row r="92" spans="1:25" ht="15" hidden="1">
      <c r="A92" s="41"/>
      <c r="B92" s="76"/>
      <c r="C92" s="75"/>
      <c r="D92" s="59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7"/>
    </row>
    <row r="93" spans="1:25" ht="15" hidden="1">
      <c r="A93" s="41"/>
      <c r="B93" s="76"/>
      <c r="C93" s="75"/>
      <c r="D93" s="59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7"/>
    </row>
    <row r="94" spans="1:25" ht="15" hidden="1">
      <c r="A94" s="41"/>
      <c r="B94" s="76"/>
      <c r="C94" s="75"/>
      <c r="D94" s="59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7"/>
    </row>
    <row r="95" spans="1:25" ht="15" hidden="1">
      <c r="A95" s="41"/>
      <c r="B95" s="76"/>
      <c r="C95" s="75"/>
      <c r="D95" s="59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7"/>
    </row>
    <row r="96" spans="1:25" ht="27" hidden="1" customHeight="1">
      <c r="A96" s="41"/>
      <c r="B96" s="76"/>
      <c r="C96" s="75"/>
      <c r="D96" s="64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57"/>
    </row>
    <row r="97" spans="1:27" ht="15" hidden="1">
      <c r="A97" s="41"/>
      <c r="B97" s="76"/>
      <c r="C97" s="75"/>
      <c r="D97" s="64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57"/>
    </row>
    <row r="98" spans="1:27" ht="25.5" hidden="1" customHeight="1">
      <c r="A98" s="41"/>
      <c r="B98" s="76"/>
      <c r="C98" s="75"/>
      <c r="D98" s="59"/>
      <c r="E98" s="927" t="s">
        <v>219</v>
      </c>
      <c r="F98" s="927"/>
      <c r="G98" s="927"/>
      <c r="H98" s="927"/>
      <c r="I98" s="927"/>
      <c r="J98" s="927"/>
      <c r="K98" s="927"/>
      <c r="L98" s="927"/>
      <c r="M98" s="927"/>
      <c r="N98" s="927"/>
      <c r="O98" s="927"/>
      <c r="P98" s="927"/>
      <c r="Q98" s="927"/>
      <c r="R98" s="927"/>
      <c r="S98" s="927"/>
      <c r="T98" s="927"/>
      <c r="U98" s="927"/>
      <c r="V98" s="927"/>
      <c r="W98" s="927"/>
      <c r="X98" s="927"/>
      <c r="Y98" s="57"/>
    </row>
    <row r="99" spans="1:27" ht="15" hidden="1" customHeight="1">
      <c r="A99" s="41"/>
      <c r="B99" s="76"/>
      <c r="C99" s="75"/>
      <c r="D99" s="59"/>
      <c r="E99" s="58"/>
      <c r="F99" s="58"/>
      <c r="G99" s="58"/>
      <c r="H99" s="61"/>
      <c r="I99" s="61"/>
      <c r="J99" s="61"/>
      <c r="K99" s="61"/>
      <c r="L99" s="61"/>
      <c r="M99" s="61"/>
      <c r="N99" s="61"/>
      <c r="O99" s="60"/>
      <c r="P99" s="60"/>
      <c r="Q99" s="60"/>
      <c r="R99" s="60"/>
      <c r="S99" s="60"/>
      <c r="T99" s="60"/>
      <c r="U99" s="58"/>
      <c r="V99" s="58"/>
      <c r="W99" s="58"/>
      <c r="X99" s="58"/>
      <c r="Y99" s="57"/>
    </row>
    <row r="100" spans="1:27" ht="15" hidden="1" customHeight="1">
      <c r="A100" s="41"/>
      <c r="B100" s="76"/>
      <c r="C100" s="75"/>
      <c r="D100" s="59"/>
      <c r="E100" s="62"/>
      <c r="F100" s="925" t="s">
        <v>218</v>
      </c>
      <c r="G100" s="925"/>
      <c r="H100" s="925"/>
      <c r="I100" s="925"/>
      <c r="J100" s="925"/>
      <c r="K100" s="925"/>
      <c r="L100" s="925"/>
      <c r="M100" s="925"/>
      <c r="N100" s="925"/>
      <c r="O100" s="925"/>
      <c r="P100" s="925"/>
      <c r="Q100" s="925"/>
      <c r="R100" s="925"/>
      <c r="S100" s="925"/>
      <c r="T100" s="60"/>
      <c r="U100" s="58"/>
      <c r="V100" s="58"/>
      <c r="W100" s="58"/>
      <c r="X100" s="58"/>
      <c r="Y100" s="57"/>
      <c r="AA100" s="77" t="s">
        <v>216</v>
      </c>
    </row>
    <row r="101" spans="1:27" ht="15" hidden="1" customHeight="1">
      <c r="A101" s="41"/>
      <c r="B101" s="76"/>
      <c r="C101" s="75"/>
      <c r="D101" s="59"/>
      <c r="E101" s="58"/>
      <c r="F101" s="58"/>
      <c r="G101" s="58"/>
      <c r="H101" s="61"/>
      <c r="I101" s="61"/>
      <c r="J101" s="61"/>
      <c r="K101" s="61"/>
      <c r="L101" s="61"/>
      <c r="M101" s="61"/>
      <c r="N101" s="61"/>
      <c r="O101" s="60"/>
      <c r="P101" s="60"/>
      <c r="Q101" s="60"/>
      <c r="R101" s="60"/>
      <c r="S101" s="60"/>
      <c r="T101" s="60"/>
      <c r="U101" s="58"/>
      <c r="V101" s="58"/>
      <c r="W101" s="58"/>
      <c r="X101" s="58"/>
      <c r="Y101" s="57"/>
    </row>
    <row r="102" spans="1:27" ht="15" hidden="1">
      <c r="A102" s="41"/>
      <c r="B102" s="76"/>
      <c r="C102" s="75"/>
      <c r="D102" s="59"/>
      <c r="E102" s="58"/>
      <c r="F102" s="925" t="s">
        <v>217</v>
      </c>
      <c r="G102" s="925"/>
      <c r="H102" s="925"/>
      <c r="I102" s="925"/>
      <c r="J102" s="925"/>
      <c r="K102" s="925"/>
      <c r="L102" s="925"/>
      <c r="M102" s="925"/>
      <c r="N102" s="925"/>
      <c r="O102" s="925"/>
      <c r="P102" s="925"/>
      <c r="Q102" s="925"/>
      <c r="R102" s="925"/>
      <c r="S102" s="925"/>
      <c r="T102" s="925"/>
      <c r="U102" s="925"/>
      <c r="V102" s="925"/>
      <c r="W102" s="925"/>
      <c r="X102" s="925"/>
      <c r="Y102" s="57"/>
    </row>
    <row r="103" spans="1:27" ht="15" hidden="1">
      <c r="A103" s="41"/>
      <c r="B103" s="76"/>
      <c r="C103" s="75"/>
      <c r="D103" s="59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7"/>
    </row>
    <row r="104" spans="1:27" ht="15" hidden="1">
      <c r="A104" s="41"/>
      <c r="B104" s="76"/>
      <c r="C104" s="75"/>
      <c r="D104" s="59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7"/>
    </row>
    <row r="105" spans="1:27" ht="15" hidden="1">
      <c r="A105" s="41"/>
      <c r="B105" s="76"/>
      <c r="C105" s="75"/>
      <c r="D105" s="59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7"/>
    </row>
    <row r="106" spans="1:27" ht="15" hidden="1">
      <c r="A106" s="41"/>
      <c r="B106" s="76"/>
      <c r="C106" s="75"/>
      <c r="D106" s="59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7"/>
    </row>
    <row r="107" spans="1:27" ht="15" hidden="1">
      <c r="A107" s="41"/>
      <c r="B107" s="76"/>
      <c r="C107" s="75"/>
      <c r="D107" s="59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7"/>
    </row>
    <row r="108" spans="1:27" ht="15" hidden="1">
      <c r="A108" s="41"/>
      <c r="B108" s="76"/>
      <c r="C108" s="75"/>
      <c r="D108" s="59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7"/>
    </row>
    <row r="109" spans="1:27" ht="15" hidden="1">
      <c r="A109" s="41"/>
      <c r="B109" s="76"/>
      <c r="C109" s="75"/>
      <c r="D109" s="59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7"/>
    </row>
    <row r="110" spans="1:27" ht="15" hidden="1">
      <c r="A110" s="41"/>
      <c r="B110" s="76"/>
      <c r="C110" s="75"/>
      <c r="D110" s="59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7"/>
    </row>
    <row r="111" spans="1:27" ht="30" hidden="1" customHeight="1">
      <c r="A111" s="41"/>
      <c r="B111" s="76"/>
      <c r="C111" s="75"/>
      <c r="D111" s="59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7"/>
    </row>
    <row r="112" spans="1:27" ht="31.5" hidden="1" customHeight="1">
      <c r="A112" s="41"/>
      <c r="B112" s="76"/>
      <c r="C112" s="75"/>
      <c r="D112" s="59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7"/>
    </row>
    <row r="113" spans="1:25" ht="15" customHeight="1">
      <c r="A113" s="41"/>
      <c r="B113" s="74"/>
      <c r="C113" s="73"/>
      <c r="D113" s="56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4"/>
    </row>
  </sheetData>
  <sheetProtection password="FA9C" sheet="1" objects="1" scenarios="1" formatColumns="0" formatRows="0"/>
  <dataConsolidate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8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6" t="s">
        <v>65</v>
      </c>
      <c r="B1" s="116" t="s">
        <v>66</v>
      </c>
      <c r="C1" s="116" t="s">
        <v>67</v>
      </c>
      <c r="D1" s="9"/>
    </row>
    <row r="2" spans="1:4">
      <c r="A2" s="901">
        <v>43946.697870370372</v>
      </c>
      <c r="B2" s="11" t="s">
        <v>707</v>
      </c>
      <c r="C2" s="11" t="s">
        <v>424</v>
      </c>
    </row>
    <row r="3" spans="1:4">
      <c r="A3" s="901">
        <v>43946.697881944441</v>
      </c>
      <c r="B3" s="11" t="s">
        <v>708</v>
      </c>
      <c r="C3" s="11" t="s">
        <v>424</v>
      </c>
    </row>
    <row r="4" spans="1:4">
      <c r="A4" s="901">
        <v>43946.697997685187</v>
      </c>
      <c r="B4" s="11" t="s">
        <v>707</v>
      </c>
      <c r="C4" s="11" t="s">
        <v>424</v>
      </c>
    </row>
    <row r="5" spans="1:4">
      <c r="A5" s="901">
        <v>43946.698009259257</v>
      </c>
      <c r="B5" s="11" t="s">
        <v>708</v>
      </c>
      <c r="C5" s="11" t="s">
        <v>424</v>
      </c>
    </row>
    <row r="6" spans="1:4">
      <c r="A6" s="901">
        <v>43946.699178240742</v>
      </c>
      <c r="B6" s="11" t="s">
        <v>707</v>
      </c>
      <c r="C6" s="11" t="s">
        <v>424</v>
      </c>
    </row>
    <row r="7" spans="1:4">
      <c r="A7" s="901">
        <v>43946.699189814812</v>
      </c>
      <c r="B7" s="11" t="s">
        <v>708</v>
      </c>
      <c r="C7" s="11" t="s">
        <v>424</v>
      </c>
    </row>
    <row r="8" spans="1:4">
      <c r="A8" s="901">
        <v>43946.711145833331</v>
      </c>
      <c r="B8" s="11" t="s">
        <v>707</v>
      </c>
      <c r="C8" s="11" t="s">
        <v>424</v>
      </c>
    </row>
    <row r="9" spans="1:4">
      <c r="A9" s="901">
        <v>43946.711168981485</v>
      </c>
      <c r="B9" s="11" t="s">
        <v>708</v>
      </c>
      <c r="C9" s="11" t="s">
        <v>424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abSelected="1" topLeftCell="D24" zoomScaleNormal="100" workbookViewId="0">
      <selection activeCell="F44" sqref="F44"/>
    </sheetView>
  </sheetViews>
  <sheetFormatPr defaultRowHeight="11.25"/>
  <cols>
    <col min="1" max="1" width="10.7109375" style="269" hidden="1" customWidth="1"/>
    <col min="2" max="2" width="10.7109375" style="87" hidden="1" customWidth="1"/>
    <col min="3" max="3" width="3.7109375" style="18" hidden="1" customWidth="1"/>
    <col min="4" max="4" width="1.7109375" style="21" customWidth="1"/>
    <col min="5" max="5" width="55.28515625" style="21" customWidth="1"/>
    <col min="6" max="6" width="50.7109375" style="21" customWidth="1"/>
    <col min="7" max="7" width="3.7109375" style="20" customWidth="1"/>
    <col min="8" max="8" width="9.140625" style="21"/>
    <col min="9" max="9" width="9.140625" style="53"/>
    <col min="10" max="10" width="30" style="21" customWidth="1"/>
    <col min="11" max="16384" width="9.140625" style="21"/>
  </cols>
  <sheetData>
    <row r="1" spans="1:12" s="483" customFormat="1" ht="3" customHeight="1">
      <c r="A1" s="481"/>
      <c r="B1" s="482"/>
      <c r="F1" s="483">
        <v>28425154</v>
      </c>
      <c r="G1" s="484"/>
      <c r="I1" s="484"/>
    </row>
    <row r="2" spans="1:12" s="17" customFormat="1" ht="14.25">
      <c r="A2" s="268"/>
      <c r="B2" s="87"/>
      <c r="E2" s="489" t="str">
        <f>"Код шаблона: " &amp; GetCode()</f>
        <v>Код шаблона: FAS.JKH.OPEN.INFO.REQUEST.GVS</v>
      </c>
      <c r="F2" s="557"/>
      <c r="G2" s="488"/>
      <c r="H2" s="488"/>
      <c r="I2" s="488"/>
      <c r="J2" s="488"/>
      <c r="K2" s="488"/>
      <c r="L2" s="488"/>
    </row>
    <row r="3" spans="1:12" ht="14.25">
      <c r="E3" s="490" t="str">
        <f>"Версия " &amp; GetVersion()</f>
        <v>Версия 1.0.2</v>
      </c>
      <c r="F3" s="557"/>
      <c r="G3" s="41"/>
      <c r="H3" s="41"/>
      <c r="I3" s="41"/>
      <c r="J3" s="41"/>
      <c r="K3" s="41"/>
      <c r="L3" s="358"/>
    </row>
    <row r="4" spans="1:12" s="468" customFormat="1" ht="6">
      <c r="A4" s="462"/>
      <c r="B4" s="463"/>
      <c r="C4" s="464"/>
      <c r="D4" s="465"/>
      <c r="E4" s="485"/>
      <c r="F4" s="486"/>
      <c r="G4" s="487"/>
      <c r="I4" s="469"/>
    </row>
    <row r="5" spans="1:12" ht="48" customHeight="1">
      <c r="D5" s="22"/>
      <c r="E5" s="931" t="s">
        <v>557</v>
      </c>
      <c r="F5" s="932"/>
      <c r="G5" s="549"/>
      <c r="J5" s="400"/>
    </row>
    <row r="6" spans="1:12" s="468" customFormat="1" ht="6">
      <c r="A6" s="462"/>
      <c r="B6" s="463"/>
      <c r="C6" s="464"/>
      <c r="D6" s="465"/>
      <c r="E6" s="470"/>
      <c r="F6" s="471"/>
      <c r="G6" s="472"/>
      <c r="I6" s="469"/>
    </row>
    <row r="7" spans="1:12" ht="27">
      <c r="D7" s="22"/>
      <c r="E7" s="23" t="s">
        <v>52</v>
      </c>
      <c r="F7" s="426" t="s">
        <v>87</v>
      </c>
      <c r="G7" s="480"/>
    </row>
    <row r="8" spans="1:12" s="468" customFormat="1" ht="6">
      <c r="A8" s="462"/>
      <c r="B8" s="463"/>
      <c r="C8" s="464"/>
      <c r="D8" s="465"/>
      <c r="E8" s="466"/>
      <c r="F8" s="467"/>
      <c r="G8" s="465"/>
      <c r="I8" s="469"/>
    </row>
    <row r="9" spans="1:12" ht="27">
      <c r="D9" s="22"/>
      <c r="E9" s="23" t="s">
        <v>446</v>
      </c>
      <c r="F9" s="445" t="s">
        <v>75</v>
      </c>
      <c r="G9" s="479"/>
    </row>
    <row r="10" spans="1:12" s="468" customFormat="1" ht="6">
      <c r="A10" s="473"/>
      <c r="B10" s="463"/>
      <c r="C10" s="464"/>
      <c r="D10" s="474"/>
      <c r="E10" s="470"/>
      <c r="F10" s="475"/>
      <c r="G10" s="476"/>
      <c r="I10" s="469"/>
    </row>
    <row r="11" spans="1:12" ht="27">
      <c r="A11" s="271"/>
      <c r="D11" s="22"/>
      <c r="E11" s="79" t="s">
        <v>444</v>
      </c>
      <c r="F11" s="902" t="s">
        <v>1440</v>
      </c>
      <c r="G11" s="477"/>
    </row>
    <row r="12" spans="1:12" ht="27">
      <c r="D12" s="22"/>
      <c r="E12" s="79" t="s">
        <v>445</v>
      </c>
      <c r="F12" s="902" t="s">
        <v>1441</v>
      </c>
      <c r="G12" s="479"/>
    </row>
    <row r="13" spans="1:12" s="468" customFormat="1" ht="6">
      <c r="A13" s="473"/>
      <c r="B13" s="463"/>
      <c r="C13" s="464"/>
      <c r="D13" s="474"/>
      <c r="E13" s="470"/>
      <c r="F13" s="475"/>
      <c r="G13" s="476"/>
      <c r="I13" s="469"/>
    </row>
    <row r="14" spans="1:12" ht="27">
      <c r="D14" s="22"/>
      <c r="E14" s="79" t="s">
        <v>353</v>
      </c>
      <c r="F14" s="850" t="s">
        <v>43</v>
      </c>
      <c r="G14" s="479"/>
    </row>
    <row r="15" spans="1:12" ht="27">
      <c r="D15" s="22"/>
      <c r="E15" s="79" t="s">
        <v>281</v>
      </c>
      <c r="F15" s="851" t="s">
        <v>2076</v>
      </c>
      <c r="G15" s="479"/>
    </row>
    <row r="16" spans="1:12" ht="27">
      <c r="D16" s="22"/>
      <c r="E16" s="732" t="s">
        <v>583</v>
      </c>
      <c r="F16" s="851" t="s">
        <v>2077</v>
      </c>
      <c r="G16" s="479"/>
    </row>
    <row r="17" spans="1:9" ht="19.5" customHeight="1">
      <c r="A17" s="270"/>
      <c r="B17" s="866"/>
      <c r="D17" s="24"/>
      <c r="E17" s="23"/>
      <c r="F17" s="868" t="s">
        <v>705</v>
      </c>
      <c r="G17" s="25"/>
      <c r="I17" s="867"/>
    </row>
    <row r="18" spans="1:9" s="874" customFormat="1" ht="5.25" hidden="1">
      <c r="A18" s="869"/>
      <c r="B18" s="482"/>
      <c r="C18" s="870"/>
      <c r="D18" s="871"/>
      <c r="E18" s="872"/>
      <c r="F18" s="873"/>
      <c r="G18" s="871"/>
      <c r="I18" s="484"/>
    </row>
    <row r="19" spans="1:9" ht="27">
      <c r="D19" s="22"/>
      <c r="E19" s="747" t="s">
        <v>584</v>
      </c>
      <c r="F19" s="851" t="s">
        <v>2079</v>
      </c>
      <c r="G19" s="479"/>
    </row>
    <row r="20" spans="1:9" ht="27">
      <c r="D20" s="22"/>
      <c r="E20" s="747" t="s">
        <v>585</v>
      </c>
      <c r="F20" s="850" t="s">
        <v>2078</v>
      </c>
      <c r="G20" s="479"/>
    </row>
    <row r="21" spans="1:9" s="468" customFormat="1" ht="6" hidden="1">
      <c r="A21" s="462"/>
      <c r="B21" s="463"/>
      <c r="C21" s="464"/>
      <c r="D21" s="465"/>
      <c r="E21" s="466"/>
      <c r="F21" s="726"/>
      <c r="G21" s="465"/>
      <c r="I21" s="469"/>
    </row>
    <row r="22" spans="1:9" ht="19.5" customHeight="1">
      <c r="A22" s="270"/>
      <c r="B22" s="866"/>
      <c r="D22" s="24"/>
      <c r="E22" s="23"/>
      <c r="F22" s="868" t="s">
        <v>632</v>
      </c>
      <c r="G22" s="25"/>
      <c r="I22" s="867"/>
    </row>
    <row r="23" spans="1:9" s="874" customFormat="1" ht="5.25" hidden="1">
      <c r="A23" s="869"/>
      <c r="B23" s="482"/>
      <c r="C23" s="870"/>
      <c r="D23" s="871"/>
      <c r="E23" s="872"/>
      <c r="F23" s="873"/>
      <c r="G23" s="871"/>
      <c r="I23" s="484"/>
    </row>
    <row r="24" spans="1:9" ht="27">
      <c r="D24" s="22"/>
      <c r="E24" s="747" t="s">
        <v>633</v>
      </c>
      <c r="F24" s="851" t="s">
        <v>2076</v>
      </c>
      <c r="G24" s="479"/>
    </row>
    <row r="25" spans="1:9" ht="27">
      <c r="D25" s="22"/>
      <c r="E25" s="747" t="s">
        <v>634</v>
      </c>
      <c r="F25" s="850" t="s">
        <v>2080</v>
      </c>
      <c r="G25" s="479"/>
    </row>
    <row r="26" spans="1:9" s="738" customFormat="1" ht="6" hidden="1">
      <c r="A26" s="733"/>
      <c r="B26" s="734"/>
      <c r="C26" s="735"/>
      <c r="D26" s="736"/>
      <c r="E26" s="737"/>
      <c r="F26" s="726"/>
      <c r="G26" s="736"/>
      <c r="I26" s="739"/>
    </row>
    <row r="27" spans="1:9" s="468" customFormat="1" ht="35.1" customHeight="1">
      <c r="A27" s="473"/>
      <c r="B27" s="463"/>
      <c r="C27" s="464"/>
      <c r="D27" s="474"/>
      <c r="E27" s="470"/>
      <c r="F27" s="475"/>
      <c r="G27" s="476"/>
      <c r="I27" s="469"/>
    </row>
    <row r="28" spans="1:9" ht="27">
      <c r="D28" s="22"/>
      <c r="E28" s="79" t="s">
        <v>160</v>
      </c>
      <c r="F28" s="445" t="s">
        <v>75</v>
      </c>
      <c r="G28" s="479"/>
    </row>
    <row r="29" spans="1:9" ht="27">
      <c r="C29" s="26"/>
      <c r="D29" s="27"/>
      <c r="E29" s="28" t="s">
        <v>70</v>
      </c>
      <c r="F29" s="427" t="s">
        <v>1907</v>
      </c>
      <c r="G29" s="478"/>
    </row>
    <row r="30" spans="1:9" ht="27" hidden="1">
      <c r="C30" s="26"/>
      <c r="D30" s="27"/>
      <c r="E30" s="50" t="s">
        <v>188</v>
      </c>
      <c r="F30" s="428"/>
      <c r="G30" s="478"/>
    </row>
    <row r="31" spans="1:9" ht="27">
      <c r="C31" s="26"/>
      <c r="D31" s="27"/>
      <c r="E31" s="28" t="s">
        <v>53</v>
      </c>
      <c r="F31" s="427" t="s">
        <v>1908</v>
      </c>
      <c r="G31" s="478"/>
    </row>
    <row r="32" spans="1:9" ht="27">
      <c r="C32" s="26"/>
      <c r="D32" s="27"/>
      <c r="E32" s="28" t="s">
        <v>54</v>
      </c>
      <c r="F32" s="427" t="s">
        <v>1818</v>
      </c>
      <c r="G32" s="478"/>
      <c r="H32" s="29"/>
    </row>
    <row r="33" spans="1:9" s="468" customFormat="1" ht="6">
      <c r="A33" s="473"/>
      <c r="B33" s="463"/>
      <c r="C33" s="464"/>
      <c r="D33" s="474"/>
      <c r="E33" s="470"/>
      <c r="F33" s="475"/>
      <c r="G33" s="476"/>
      <c r="I33" s="469"/>
    </row>
    <row r="34" spans="1:9" ht="27">
      <c r="A34" s="270"/>
      <c r="D34" s="24"/>
      <c r="E34" s="79" t="s">
        <v>227</v>
      </c>
      <c r="F34" s="852" t="s">
        <v>189</v>
      </c>
      <c r="G34" s="477"/>
    </row>
    <row r="35" spans="1:9" s="468" customFormat="1" ht="6" hidden="1">
      <c r="A35" s="462"/>
      <c r="B35" s="463"/>
      <c r="C35" s="464"/>
      <c r="D35" s="465"/>
      <c r="E35" s="466"/>
      <c r="F35" s="467"/>
      <c r="G35" s="465"/>
      <c r="I35" s="469"/>
    </row>
    <row r="36" spans="1:9" s="738" customFormat="1" ht="6" hidden="1">
      <c r="A36" s="733"/>
      <c r="B36" s="734"/>
      <c r="C36" s="735"/>
      <c r="D36" s="736"/>
      <c r="E36" s="737"/>
      <c r="F36" s="731"/>
      <c r="G36" s="736"/>
      <c r="I36" s="739"/>
    </row>
    <row r="37" spans="1:9" s="468" customFormat="1" ht="6">
      <c r="A37" s="473"/>
      <c r="B37" s="463"/>
      <c r="C37" s="464"/>
      <c r="D37" s="474"/>
      <c r="E37" s="470"/>
      <c r="F37" s="475"/>
      <c r="G37" s="476"/>
      <c r="I37" s="469"/>
    </row>
    <row r="38" spans="1:9" ht="27">
      <c r="A38" s="272"/>
      <c r="B38" s="89"/>
      <c r="D38" s="31"/>
      <c r="E38" s="30" t="s">
        <v>509</v>
      </c>
      <c r="F38" s="850" t="s">
        <v>2081</v>
      </c>
      <c r="G38" s="477"/>
    </row>
    <row r="39" spans="1:9" ht="27">
      <c r="A39" s="272"/>
      <c r="B39" s="89"/>
      <c r="D39" s="31"/>
      <c r="E39" s="39" t="s">
        <v>510</v>
      </c>
      <c r="F39" s="850" t="s">
        <v>2082</v>
      </c>
      <c r="G39" s="477"/>
    </row>
    <row r="40" spans="1:9" ht="19.5">
      <c r="D40" s="22"/>
      <c r="E40" s="23"/>
      <c r="F40" s="560" t="s">
        <v>540</v>
      </c>
      <c r="G40" s="19"/>
    </row>
    <row r="41" spans="1:9" ht="27">
      <c r="A41" s="272"/>
      <c r="D41" s="19"/>
      <c r="E41" s="558" t="s">
        <v>77</v>
      </c>
      <c r="F41" s="860" t="s">
        <v>2083</v>
      </c>
      <c r="G41" s="477"/>
    </row>
    <row r="42" spans="1:9" ht="27">
      <c r="A42" s="272"/>
      <c r="B42" s="89"/>
      <c r="D42" s="31"/>
      <c r="E42" s="558" t="s">
        <v>78</v>
      </c>
      <c r="F42" s="860" t="s">
        <v>2084</v>
      </c>
      <c r="G42" s="477"/>
    </row>
    <row r="43" spans="1:9" ht="27">
      <c r="A43" s="272"/>
      <c r="B43" s="89"/>
      <c r="D43" s="31"/>
      <c r="E43" s="558" t="s">
        <v>541</v>
      </c>
      <c r="F43" s="860" t="s">
        <v>2085</v>
      </c>
      <c r="G43" s="477"/>
    </row>
    <row r="44" spans="1:9" ht="27">
      <c r="D44" s="22"/>
      <c r="E44" s="559" t="s">
        <v>542</v>
      </c>
      <c r="F44" s="860" t="s">
        <v>2086</v>
      </c>
      <c r="G44" s="479"/>
    </row>
    <row r="45" spans="1:9" ht="20.100000000000001" customHeight="1">
      <c r="A45" s="272"/>
      <c r="D45" s="19"/>
      <c r="F45" s="197"/>
      <c r="G45" s="25"/>
    </row>
    <row r="46" spans="1:9" ht="19.5">
      <c r="A46" s="272"/>
      <c r="B46" s="89"/>
      <c r="D46" s="31"/>
      <c r="E46" s="30"/>
      <c r="F46" s="198"/>
      <c r="G46" s="25"/>
    </row>
    <row r="47" spans="1:9" ht="19.5">
      <c r="A47" s="272"/>
      <c r="B47" s="89"/>
      <c r="D47" s="31"/>
      <c r="E47" s="30"/>
      <c r="F47" s="198"/>
      <c r="G47" s="25"/>
    </row>
    <row r="48" spans="1:9" ht="19.5">
      <c r="A48" s="272"/>
      <c r="B48" s="89"/>
      <c r="D48" s="31"/>
      <c r="E48" s="39"/>
      <c r="F48" s="198"/>
      <c r="G48" s="25"/>
    </row>
    <row r="49" spans="1:9" ht="19.5">
      <c r="A49" s="272"/>
      <c r="B49" s="89"/>
      <c r="D49" s="31"/>
      <c r="E49" s="30"/>
      <c r="F49" s="198"/>
      <c r="G49" s="25"/>
    </row>
    <row r="52" spans="1:9">
      <c r="E52" s="933"/>
      <c r="F52" s="933"/>
      <c r="G52" s="933"/>
      <c r="H52" s="933"/>
      <c r="I52" s="933"/>
    </row>
  </sheetData>
  <sheetProtection password="FA9C" sheet="1" objects="1" scenarios="1" formatColumns="0" formatRows="0"/>
  <dataConsolidate leftLabels="1"/>
  <mergeCells count="2">
    <mergeCell ref="E5:F5"/>
    <mergeCell ref="E52:I52"/>
  </mergeCells>
  <phoneticPr fontId="8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6" hidden="1" customWidth="1"/>
    <col min="2" max="2" width="9.140625" style="34" hidden="1" customWidth="1"/>
    <col min="3" max="3" width="3.7109375" style="329" customWidth="1"/>
    <col min="4" max="4" width="6.28515625" style="34" customWidth="1"/>
    <col min="5" max="5" width="46.42578125" style="34" customWidth="1"/>
    <col min="6" max="6" width="3.7109375" style="34" customWidth="1"/>
    <col min="7" max="7" width="5.7109375" style="34" customWidth="1"/>
    <col min="8" max="8" width="41.42578125" style="34" bestFit="1" customWidth="1"/>
    <col min="9" max="9" width="3.7109375" style="34" customWidth="1"/>
    <col min="10" max="10" width="5.7109375" style="34" customWidth="1"/>
    <col min="11" max="11" width="32.5703125" style="34" customWidth="1"/>
    <col min="12" max="12" width="14.85546875" style="34" customWidth="1"/>
    <col min="13" max="13" width="3.7109375" style="290" hidden="1" customWidth="1"/>
    <col min="14" max="16" width="9.140625" style="290" hidden="1" customWidth="1"/>
    <col min="17" max="17" width="25.7109375" style="456" hidden="1" customWidth="1"/>
    <col min="18" max="18" width="14.42578125" style="290" hidden="1" customWidth="1"/>
    <col min="19" max="22" width="9.140625" style="453"/>
    <col min="23" max="16384" width="9.140625" style="34"/>
  </cols>
  <sheetData>
    <row r="1" spans="1:256" s="276" customFormat="1" ht="16.5" hidden="1" customHeight="1">
      <c r="C1" s="448"/>
      <c r="H1" s="448"/>
      <c r="I1" s="448"/>
      <c r="J1" s="448"/>
      <c r="K1" s="448" t="s">
        <v>478</v>
      </c>
      <c r="L1" s="457" t="s">
        <v>405</v>
      </c>
      <c r="M1" s="492" t="s">
        <v>477</v>
      </c>
      <c r="N1" s="492"/>
      <c r="O1" s="492"/>
      <c r="P1" s="492"/>
      <c r="Q1" s="493"/>
      <c r="R1" s="492"/>
      <c r="S1" s="492"/>
      <c r="T1" s="492"/>
      <c r="U1" s="492"/>
      <c r="V1" s="492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457"/>
      <c r="EG1" s="457"/>
      <c r="EH1" s="457"/>
      <c r="EI1" s="457"/>
      <c r="EJ1" s="457"/>
      <c r="EK1" s="457"/>
      <c r="EL1" s="457"/>
      <c r="EM1" s="457"/>
      <c r="EN1" s="457"/>
      <c r="EO1" s="457"/>
      <c r="EP1" s="457"/>
      <c r="EQ1" s="457"/>
      <c r="ER1" s="457"/>
      <c r="ES1" s="457"/>
      <c r="ET1" s="457"/>
      <c r="EU1" s="457"/>
      <c r="EV1" s="457"/>
      <c r="EW1" s="457"/>
      <c r="EX1" s="457"/>
      <c r="EY1" s="457"/>
      <c r="EZ1" s="457"/>
      <c r="FA1" s="457"/>
      <c r="FB1" s="457"/>
      <c r="FC1" s="457"/>
      <c r="FD1" s="457"/>
      <c r="FE1" s="457"/>
      <c r="FF1" s="457"/>
      <c r="FG1" s="457"/>
      <c r="FH1" s="457"/>
      <c r="FI1" s="457"/>
      <c r="FJ1" s="457"/>
      <c r="FK1" s="457"/>
      <c r="FL1" s="457"/>
      <c r="FM1" s="457"/>
      <c r="FN1" s="457"/>
      <c r="FO1" s="457"/>
      <c r="FP1" s="457"/>
      <c r="FQ1" s="457"/>
      <c r="FR1" s="457"/>
      <c r="FS1" s="457"/>
      <c r="FT1" s="457"/>
      <c r="FU1" s="457"/>
      <c r="FV1" s="457"/>
      <c r="FW1" s="457"/>
      <c r="FX1" s="457"/>
      <c r="FY1" s="457"/>
      <c r="FZ1" s="457"/>
      <c r="GA1" s="457"/>
      <c r="GB1" s="457"/>
      <c r="GC1" s="457"/>
      <c r="GD1" s="457"/>
      <c r="GE1" s="457"/>
      <c r="GF1" s="457"/>
      <c r="GG1" s="457"/>
      <c r="GH1" s="457"/>
      <c r="GI1" s="457"/>
      <c r="GJ1" s="457"/>
      <c r="GK1" s="457"/>
      <c r="GL1" s="457"/>
      <c r="GM1" s="457"/>
      <c r="GN1" s="457"/>
      <c r="GO1" s="457"/>
      <c r="GP1" s="457"/>
      <c r="GQ1" s="457"/>
      <c r="GR1" s="457"/>
      <c r="GS1" s="457"/>
      <c r="GT1" s="457"/>
      <c r="GU1" s="457"/>
      <c r="GV1" s="457"/>
      <c r="GW1" s="457"/>
      <c r="GX1" s="457"/>
      <c r="GY1" s="457"/>
      <c r="GZ1" s="457"/>
      <c r="HA1" s="457"/>
      <c r="HB1" s="457"/>
      <c r="HC1" s="457"/>
      <c r="HD1" s="457"/>
      <c r="HE1" s="457"/>
      <c r="HF1" s="457"/>
      <c r="HG1" s="457"/>
      <c r="HH1" s="457"/>
      <c r="HI1" s="457"/>
      <c r="HJ1" s="457"/>
      <c r="HK1" s="457"/>
      <c r="HL1" s="457"/>
      <c r="HM1" s="457"/>
      <c r="HN1" s="457"/>
      <c r="HO1" s="457"/>
      <c r="HP1" s="457"/>
      <c r="HQ1" s="457"/>
      <c r="HR1" s="457"/>
      <c r="HS1" s="457"/>
      <c r="HT1" s="457"/>
      <c r="HU1" s="457"/>
      <c r="HV1" s="457"/>
      <c r="HW1" s="457"/>
      <c r="HX1" s="457"/>
      <c r="HY1" s="457"/>
      <c r="HZ1" s="457"/>
      <c r="IA1" s="457"/>
      <c r="IB1" s="457"/>
      <c r="IC1" s="457"/>
      <c r="ID1" s="457"/>
      <c r="IE1" s="457"/>
      <c r="IF1" s="457"/>
      <c r="IG1" s="457"/>
      <c r="IH1" s="457"/>
      <c r="II1" s="457"/>
      <c r="IJ1" s="457"/>
      <c r="IK1" s="457"/>
      <c r="IL1" s="457"/>
      <c r="IM1" s="457"/>
      <c r="IN1" s="457"/>
      <c r="IO1" s="457"/>
      <c r="IP1" s="457"/>
      <c r="IQ1" s="457"/>
      <c r="IR1" s="457"/>
      <c r="IS1" s="457"/>
      <c r="IT1" s="457"/>
      <c r="IU1" s="457"/>
      <c r="IV1" s="457"/>
    </row>
    <row r="2" spans="1:256" s="461" customFormat="1" ht="16.5" hidden="1" customHeight="1">
      <c r="A2" s="458"/>
      <c r="B2" s="458"/>
      <c r="C2" s="459"/>
      <c r="D2" s="458"/>
      <c r="E2" s="458"/>
      <c r="F2" s="458"/>
      <c r="G2" s="458"/>
      <c r="H2" s="458"/>
      <c r="I2" s="458"/>
      <c r="J2" s="458"/>
      <c r="K2" s="458"/>
      <c r="L2" s="458"/>
      <c r="M2" s="492"/>
      <c r="N2" s="492"/>
      <c r="O2" s="492"/>
      <c r="P2" s="492"/>
      <c r="Q2" s="493"/>
      <c r="R2" s="492"/>
      <c r="S2" s="460"/>
      <c r="T2" s="460"/>
      <c r="U2" s="460"/>
      <c r="V2" s="460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BE2" s="459"/>
      <c r="BF2" s="459"/>
      <c r="BG2" s="459"/>
      <c r="BH2" s="459"/>
      <c r="BI2" s="459"/>
      <c r="BJ2" s="459"/>
      <c r="BK2" s="459"/>
      <c r="BL2" s="459"/>
      <c r="BM2" s="459"/>
      <c r="BN2" s="459"/>
      <c r="BO2" s="459"/>
      <c r="BP2" s="459"/>
      <c r="BQ2" s="459"/>
      <c r="BR2" s="459"/>
      <c r="BS2" s="459"/>
      <c r="BT2" s="459"/>
      <c r="BU2" s="459"/>
      <c r="BV2" s="459"/>
      <c r="BW2" s="459"/>
      <c r="BX2" s="459"/>
      <c r="BY2" s="459"/>
      <c r="BZ2" s="459"/>
      <c r="CA2" s="459"/>
      <c r="CB2" s="459"/>
      <c r="CC2" s="459"/>
      <c r="CD2" s="459"/>
      <c r="CE2" s="459"/>
      <c r="CF2" s="459"/>
      <c r="CG2" s="459"/>
      <c r="CH2" s="459"/>
      <c r="CI2" s="459"/>
      <c r="CJ2" s="459"/>
      <c r="CK2" s="459"/>
      <c r="CL2" s="459"/>
      <c r="CM2" s="459"/>
      <c r="CN2" s="459"/>
      <c r="CO2" s="459"/>
      <c r="CP2" s="459"/>
      <c r="CQ2" s="459"/>
      <c r="CR2" s="459"/>
      <c r="CS2" s="459"/>
      <c r="CT2" s="459"/>
      <c r="CU2" s="459"/>
      <c r="CV2" s="459"/>
      <c r="CW2" s="459"/>
      <c r="CX2" s="459"/>
      <c r="CY2" s="459"/>
      <c r="CZ2" s="459"/>
      <c r="DA2" s="459"/>
      <c r="DB2" s="459"/>
      <c r="DC2" s="459"/>
      <c r="DD2" s="459"/>
      <c r="DE2" s="459"/>
      <c r="DF2" s="459"/>
      <c r="DG2" s="459"/>
      <c r="DH2" s="459"/>
      <c r="DI2" s="459"/>
      <c r="DJ2" s="459"/>
      <c r="DK2" s="459"/>
      <c r="DL2" s="459"/>
      <c r="DM2" s="459"/>
      <c r="DN2" s="459"/>
      <c r="DO2" s="459"/>
      <c r="DP2" s="459"/>
      <c r="DQ2" s="459"/>
      <c r="DR2" s="459"/>
      <c r="DS2" s="459"/>
      <c r="DT2" s="459"/>
      <c r="DU2" s="459"/>
      <c r="DV2" s="459"/>
      <c r="DW2" s="459"/>
      <c r="DX2" s="459"/>
      <c r="DY2" s="459"/>
      <c r="DZ2" s="459"/>
      <c r="EA2" s="459"/>
      <c r="EB2" s="459"/>
      <c r="EC2" s="459"/>
      <c r="ED2" s="459"/>
      <c r="EE2" s="459"/>
      <c r="EF2" s="459"/>
      <c r="EG2" s="459"/>
      <c r="EH2" s="459"/>
      <c r="EI2" s="459"/>
      <c r="EJ2" s="459"/>
      <c r="EK2" s="459"/>
      <c r="EL2" s="459"/>
      <c r="EM2" s="459"/>
      <c r="EN2" s="459"/>
      <c r="EO2" s="459"/>
      <c r="EP2" s="459"/>
      <c r="EQ2" s="459"/>
      <c r="ER2" s="459"/>
      <c r="ES2" s="459"/>
      <c r="ET2" s="459"/>
    </row>
    <row r="3" spans="1:256" s="127" customFormat="1" ht="3" customHeight="1">
      <c r="A3" s="126"/>
      <c r="B3" s="34"/>
      <c r="C3" s="327"/>
      <c r="D3" s="98"/>
      <c r="E3" s="98"/>
      <c r="F3" s="98"/>
      <c r="G3" s="98"/>
      <c r="H3" s="98"/>
      <c r="I3" s="98"/>
      <c r="J3" s="98"/>
      <c r="K3" s="98"/>
      <c r="L3" s="330"/>
      <c r="M3" s="290"/>
      <c r="N3" s="290"/>
      <c r="O3" s="290"/>
      <c r="P3" s="290"/>
      <c r="Q3" s="456"/>
      <c r="R3" s="290"/>
      <c r="S3" s="453"/>
      <c r="T3" s="453"/>
      <c r="U3" s="453"/>
      <c r="V3" s="453"/>
    </row>
    <row r="4" spans="1:256" s="127" customFormat="1" ht="22.5">
      <c r="A4" s="126"/>
      <c r="B4" s="34"/>
      <c r="C4" s="327"/>
      <c r="D4" s="946" t="s">
        <v>401</v>
      </c>
      <c r="E4" s="947"/>
      <c r="F4" s="947"/>
      <c r="G4" s="947"/>
      <c r="H4" s="948"/>
      <c r="I4" s="550"/>
      <c r="M4" s="290"/>
      <c r="N4" s="290"/>
      <c r="O4" s="290"/>
      <c r="P4" s="290"/>
      <c r="Q4" s="456"/>
      <c r="R4" s="290"/>
      <c r="S4" s="453"/>
      <c r="T4" s="453"/>
      <c r="U4" s="453"/>
      <c r="V4" s="453"/>
    </row>
    <row r="5" spans="1:256" s="127" customFormat="1" ht="3" hidden="1" customHeight="1">
      <c r="A5" s="126"/>
      <c r="B5" s="34"/>
      <c r="C5" s="327"/>
      <c r="D5" s="98"/>
      <c r="E5" s="98"/>
      <c r="F5" s="98"/>
      <c r="G5" s="98"/>
      <c r="H5" s="331"/>
      <c r="I5" s="331"/>
      <c r="J5" s="331"/>
      <c r="K5" s="331"/>
      <c r="L5" s="332"/>
      <c r="M5" s="290"/>
      <c r="N5" s="290"/>
      <c r="O5" s="290"/>
      <c r="P5" s="290"/>
      <c r="Q5" s="456"/>
      <c r="R5" s="290"/>
      <c r="S5" s="453"/>
      <c r="T5" s="453"/>
      <c r="U5" s="453"/>
      <c r="V5" s="453"/>
    </row>
    <row r="6" spans="1:256" s="127" customFormat="1" ht="20.100000000000001" hidden="1" customHeight="1">
      <c r="A6" s="333"/>
      <c r="B6" s="333"/>
      <c r="C6" s="327"/>
      <c r="D6" s="949"/>
      <c r="E6" s="949"/>
      <c r="F6" s="950" t="s">
        <v>74</v>
      </c>
      <c r="G6" s="950"/>
      <c r="H6" s="331"/>
      <c r="I6" s="331"/>
      <c r="J6" s="334"/>
      <c r="K6" s="335"/>
      <c r="L6" s="335"/>
      <c r="M6" s="290"/>
      <c r="N6" s="290"/>
      <c r="O6" s="290"/>
      <c r="P6" s="290"/>
      <c r="Q6" s="456"/>
      <c r="R6" s="290"/>
      <c r="S6" s="453"/>
      <c r="T6" s="453"/>
      <c r="U6" s="453"/>
      <c r="V6" s="453"/>
    </row>
    <row r="7" spans="1:256" ht="3" customHeight="1"/>
    <row r="8" spans="1:256" s="127" customFormat="1">
      <c r="A8" s="126"/>
      <c r="B8" s="34"/>
      <c r="C8" s="327"/>
      <c r="D8" s="937" t="s">
        <v>16</v>
      </c>
      <c r="E8" s="937"/>
      <c r="F8" s="937" t="s">
        <v>402</v>
      </c>
      <c r="G8" s="937"/>
      <c r="H8" s="937"/>
      <c r="I8" s="951" t="s">
        <v>403</v>
      </c>
      <c r="J8" s="951"/>
      <c r="K8" s="951"/>
      <c r="L8" s="951"/>
      <c r="M8" s="290"/>
      <c r="N8" s="290"/>
      <c r="O8" s="290"/>
      <c r="P8" s="290"/>
      <c r="Q8" s="456"/>
      <c r="R8" s="290"/>
      <c r="S8" s="453"/>
      <c r="T8" s="453"/>
      <c r="U8" s="453"/>
      <c r="V8" s="453"/>
    </row>
    <row r="9" spans="1:256" s="127" customFormat="1" ht="20.25" customHeight="1">
      <c r="A9" s="126"/>
      <c r="B9" s="34"/>
      <c r="C9" s="327"/>
      <c r="D9" s="337" t="s">
        <v>82</v>
      </c>
      <c r="E9" s="337" t="s">
        <v>404</v>
      </c>
      <c r="F9" s="942" t="s">
        <v>82</v>
      </c>
      <c r="G9" s="943"/>
      <c r="H9" s="338" t="s">
        <v>404</v>
      </c>
      <c r="I9" s="944" t="s">
        <v>82</v>
      </c>
      <c r="J9" s="944"/>
      <c r="K9" s="338" t="s">
        <v>404</v>
      </c>
      <c r="L9" s="338" t="s">
        <v>405</v>
      </c>
      <c r="M9" s="290"/>
      <c r="N9" s="290"/>
      <c r="O9" s="290"/>
      <c r="P9" s="290"/>
      <c r="Q9" s="456"/>
      <c r="R9" s="290"/>
      <c r="S9" s="453"/>
      <c r="T9" s="453"/>
      <c r="U9" s="453"/>
      <c r="V9" s="453"/>
    </row>
    <row r="10" spans="1:256" ht="12" customHeight="1">
      <c r="C10" s="346"/>
      <c r="D10" s="451" t="s">
        <v>83</v>
      </c>
      <c r="E10" s="451" t="s">
        <v>49</v>
      </c>
      <c r="F10" s="945" t="s">
        <v>50</v>
      </c>
      <c r="G10" s="945"/>
      <c r="H10" s="451" t="s">
        <v>51</v>
      </c>
      <c r="I10" s="945" t="s">
        <v>63</v>
      </c>
      <c r="J10" s="945"/>
      <c r="K10" s="451" t="s">
        <v>64</v>
      </c>
      <c r="L10" s="451" t="s">
        <v>169</v>
      </c>
      <c r="M10" s="360"/>
      <c r="N10" s="360"/>
      <c r="O10" s="360"/>
      <c r="P10" s="360"/>
      <c r="Q10" s="336"/>
      <c r="R10" s="360"/>
      <c r="S10" s="452"/>
      <c r="T10" s="452"/>
      <c r="U10" s="452"/>
      <c r="V10" s="452"/>
    </row>
    <row r="11" spans="1:256" s="127" customFormat="1" hidden="1">
      <c r="A11" s="34"/>
      <c r="B11" s="34"/>
      <c r="C11" s="327"/>
      <c r="D11" s="339">
        <v>0</v>
      </c>
      <c r="E11" s="340"/>
      <c r="F11" s="191"/>
      <c r="G11" s="191"/>
      <c r="H11" s="341"/>
      <c r="I11" s="342"/>
      <c r="J11" s="191"/>
      <c r="K11" s="341"/>
      <c r="L11" s="343"/>
      <c r="M11" s="496" t="s">
        <v>485</v>
      </c>
      <c r="N11" s="290"/>
      <c r="O11" s="290"/>
      <c r="P11" s="290" t="s">
        <v>483</v>
      </c>
      <c r="Q11" s="456" t="s">
        <v>484</v>
      </c>
      <c r="R11" s="290" t="s">
        <v>546</v>
      </c>
      <c r="S11" s="453"/>
      <c r="T11" s="453"/>
      <c r="U11" s="453"/>
      <c r="V11" s="453"/>
    </row>
    <row r="12" spans="1:256" s="362" customFormat="1" ht="0.95" customHeight="1">
      <c r="A12" s="86"/>
      <c r="B12" s="828" t="s">
        <v>409</v>
      </c>
      <c r="C12" s="936"/>
      <c r="D12" s="937">
        <v>1</v>
      </c>
      <c r="E12" s="938" t="s">
        <v>2089</v>
      </c>
      <c r="F12" s="899"/>
      <c r="G12" s="883">
        <v>0</v>
      </c>
      <c r="H12" s="454"/>
      <c r="I12" s="347"/>
      <c r="J12" s="491" t="s">
        <v>482</v>
      </c>
      <c r="K12" s="758"/>
      <c r="L12" s="363"/>
      <c r="M12" s="830">
        <f>mergeValue(H12)</f>
        <v>0</v>
      </c>
      <c r="N12" s="766"/>
      <c r="O12" s="766"/>
      <c r="P12" s="830" t="str">
        <f>IF(ISERROR(MATCH(Q12,MODesc,0)),"n","y")</f>
        <v>n</v>
      </c>
      <c r="Q12" s="766" t="s">
        <v>2089</v>
      </c>
      <c r="R12" s="830" t="str">
        <f>K12&amp;"("&amp;L12&amp;")"</f>
        <v>()</v>
      </c>
      <c r="S12" s="828"/>
      <c r="T12" s="828"/>
      <c r="U12" s="345"/>
      <c r="V12" s="828"/>
      <c r="W12" s="828"/>
      <c r="X12" s="828"/>
      <c r="Y12" s="361"/>
      <c r="Z12" s="361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  <c r="AK12" s="714"/>
      <c r="AL12" s="714"/>
      <c r="AM12" s="714"/>
      <c r="AN12" s="714"/>
      <c r="AO12" s="714"/>
      <c r="AP12" s="714"/>
      <c r="AQ12" s="714"/>
      <c r="AR12" s="714"/>
      <c r="AS12" s="714"/>
      <c r="AT12" s="714"/>
      <c r="AU12" s="714"/>
      <c r="AV12" s="714"/>
      <c r="AW12" s="714"/>
      <c r="AX12" s="714"/>
      <c r="AY12" s="714"/>
      <c r="AZ12" s="714"/>
      <c r="BA12" s="714"/>
      <c r="BB12" s="714"/>
      <c r="BC12" s="714"/>
      <c r="BD12" s="714"/>
      <c r="BE12" s="714"/>
      <c r="BF12" s="714"/>
      <c r="BG12" s="714"/>
      <c r="BH12" s="714"/>
      <c r="BI12" s="714"/>
      <c r="BJ12" s="714"/>
      <c r="BK12" s="714"/>
      <c r="BL12" s="714"/>
      <c r="BM12" s="714"/>
      <c r="BN12" s="714"/>
      <c r="BO12" s="714"/>
      <c r="BP12" s="714"/>
      <c r="BQ12" s="714"/>
      <c r="BR12" s="714"/>
      <c r="BS12" s="714"/>
      <c r="BT12" s="714"/>
      <c r="BU12" s="714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</row>
    <row r="13" spans="1:256" s="362" customFormat="1" ht="0.95" customHeight="1">
      <c r="A13" s="86"/>
      <c r="B13" s="828" t="s">
        <v>409</v>
      </c>
      <c r="C13" s="936"/>
      <c r="D13" s="937"/>
      <c r="E13" s="939"/>
      <c r="F13" s="940"/>
      <c r="G13" s="937">
        <v>1</v>
      </c>
      <c r="H13" s="934" t="s">
        <v>1427</v>
      </c>
      <c r="I13" s="347"/>
      <c r="J13" s="491" t="s">
        <v>482</v>
      </c>
      <c r="K13" s="758"/>
      <c r="L13" s="363"/>
      <c r="M13" s="830" t="str">
        <f>mergeValue(H13)</f>
        <v>город Нижний Новгород</v>
      </c>
      <c r="N13" s="766"/>
      <c r="O13" s="766"/>
      <c r="P13" s="766"/>
      <c r="Q13" s="766"/>
      <c r="R13" s="830" t="str">
        <f>K13&amp;"("&amp;L13&amp;")"</f>
        <v>()</v>
      </c>
      <c r="S13" s="828"/>
      <c r="T13" s="828"/>
      <c r="U13" s="345"/>
      <c r="V13" s="828"/>
      <c r="W13" s="828"/>
      <c r="X13" s="828"/>
      <c r="Y13" s="361"/>
      <c r="Z13" s="361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  <c r="AK13" s="714"/>
      <c r="AL13" s="714"/>
      <c r="AM13" s="714"/>
      <c r="AN13" s="714"/>
      <c r="AO13" s="714"/>
      <c r="AP13" s="714"/>
      <c r="AQ13" s="714"/>
      <c r="AR13" s="714"/>
      <c r="AS13" s="714"/>
      <c r="AT13" s="714"/>
      <c r="AU13" s="714"/>
      <c r="AV13" s="714"/>
      <c r="AW13" s="714"/>
      <c r="AX13" s="714"/>
      <c r="AY13" s="714"/>
      <c r="AZ13" s="714"/>
      <c r="BA13" s="714"/>
      <c r="BB13" s="714"/>
      <c r="BC13" s="714"/>
      <c r="BD13" s="714"/>
      <c r="BE13" s="714"/>
      <c r="BF13" s="714"/>
      <c r="BG13" s="714"/>
      <c r="BH13" s="714"/>
      <c r="BI13" s="714"/>
      <c r="BJ13" s="714"/>
      <c r="BK13" s="714"/>
      <c r="BL13" s="714"/>
      <c r="BM13" s="714"/>
      <c r="BN13" s="714"/>
      <c r="BO13" s="714"/>
      <c r="BP13" s="714"/>
      <c r="BQ13" s="714"/>
      <c r="BR13" s="714"/>
      <c r="BS13" s="714"/>
      <c r="BT13" s="714"/>
      <c r="BU13" s="714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</row>
    <row r="14" spans="1:256" s="362" customFormat="1" ht="15" customHeight="1">
      <c r="A14" s="86"/>
      <c r="B14" s="828" t="s">
        <v>409</v>
      </c>
      <c r="C14" s="936"/>
      <c r="D14" s="937"/>
      <c r="E14" s="939"/>
      <c r="F14" s="941"/>
      <c r="G14" s="937"/>
      <c r="H14" s="935"/>
      <c r="I14" s="904"/>
      <c r="J14" s="883">
        <v>1</v>
      </c>
      <c r="K14" s="898" t="s">
        <v>1427</v>
      </c>
      <c r="L14" s="344" t="s">
        <v>1428</v>
      </c>
      <c r="M14" s="830" t="str">
        <f>mergeValue(H14)</f>
        <v>город Нижний Новгород</v>
      </c>
      <c r="N14" s="766"/>
      <c r="O14" s="766"/>
      <c r="P14" s="766"/>
      <c r="Q14" s="766"/>
      <c r="R14" s="830" t="str">
        <f>K14&amp;" ("&amp;L14&amp;")"</f>
        <v>город Нижний Новгород (22701000)</v>
      </c>
      <c r="S14" s="828"/>
      <c r="T14" s="828"/>
      <c r="U14" s="345"/>
      <c r="V14" s="828"/>
      <c r="W14" s="828"/>
      <c r="X14" s="828"/>
      <c r="Y14" s="361"/>
      <c r="Z14" s="361"/>
      <c r="AA14" s="714"/>
      <c r="AB14" s="714"/>
      <c r="AC14" s="714"/>
      <c r="AD14" s="714"/>
      <c r="AE14" s="714"/>
      <c r="AF14" s="714"/>
      <c r="AG14" s="714"/>
      <c r="AH14" s="714"/>
      <c r="AI14" s="714"/>
      <c r="AJ14" s="714"/>
      <c r="AK14" s="714"/>
      <c r="AL14" s="714"/>
      <c r="AM14" s="714"/>
      <c r="AN14" s="714"/>
      <c r="AO14" s="714"/>
      <c r="AP14" s="714"/>
      <c r="AQ14" s="714"/>
      <c r="AR14" s="714"/>
      <c r="AS14" s="714"/>
      <c r="AT14" s="714"/>
      <c r="AU14" s="714"/>
      <c r="AV14" s="714"/>
      <c r="AW14" s="714"/>
      <c r="AX14" s="714"/>
      <c r="AY14" s="714"/>
      <c r="AZ14" s="714"/>
      <c r="BA14" s="714"/>
      <c r="BB14" s="714"/>
      <c r="BC14" s="714"/>
      <c r="BD14" s="714"/>
      <c r="BE14" s="714"/>
      <c r="BF14" s="714"/>
      <c r="BG14" s="714"/>
      <c r="BH14" s="714"/>
      <c r="BI14" s="714"/>
      <c r="BJ14" s="714"/>
      <c r="BK14" s="714"/>
      <c r="BL14" s="714"/>
      <c r="BM14" s="714"/>
      <c r="BN14" s="714"/>
      <c r="BO14" s="714"/>
      <c r="BP14" s="714"/>
      <c r="BQ14" s="714"/>
      <c r="BR14" s="714"/>
      <c r="BS14" s="714"/>
      <c r="BT14" s="714"/>
      <c r="BU14" s="714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</row>
    <row r="15" spans="1:256" s="127" customFormat="1" ht="0.95" customHeight="1">
      <c r="A15" s="34"/>
      <c r="B15" s="34" t="s">
        <v>406</v>
      </c>
      <c r="C15" s="327"/>
      <c r="D15" s="347"/>
      <c r="E15" s="279"/>
      <c r="F15" s="349"/>
      <c r="G15" s="349"/>
      <c r="H15" s="349"/>
      <c r="I15" s="349"/>
      <c r="J15" s="349"/>
      <c r="K15" s="349"/>
      <c r="L15" s="350"/>
      <c r="M15" s="496"/>
      <c r="N15" s="290"/>
      <c r="O15" s="290"/>
      <c r="P15" s="290"/>
      <c r="Q15" s="456" t="s">
        <v>19</v>
      </c>
      <c r="R15" s="290"/>
      <c r="S15" s="453"/>
      <c r="T15" s="453"/>
      <c r="U15" s="453"/>
      <c r="V15" s="453"/>
    </row>
    <row r="16" spans="1:256" s="127" customFormat="1" ht="21" customHeight="1">
      <c r="A16" s="126"/>
      <c r="B16" s="34"/>
      <c r="C16" s="329"/>
      <c r="D16" s="351"/>
      <c r="E16" s="351"/>
      <c r="F16" s="351"/>
      <c r="G16" s="351"/>
      <c r="H16" s="351"/>
      <c r="I16" s="351"/>
      <c r="J16" s="351"/>
      <c r="K16" s="351"/>
      <c r="L16" s="351"/>
      <c r="M16" s="290"/>
      <c r="N16" s="290"/>
      <c r="O16" s="290"/>
      <c r="P16" s="290"/>
      <c r="Q16" s="456"/>
      <c r="R16" s="290"/>
      <c r="S16" s="453"/>
      <c r="T16" s="453"/>
      <c r="U16" s="453"/>
      <c r="V16" s="453"/>
    </row>
    <row r="17" spans="1:22" s="127" customFormat="1">
      <c r="A17" s="126"/>
      <c r="B17" s="34"/>
      <c r="C17" s="329"/>
      <c r="D17" s="34"/>
      <c r="E17" s="34"/>
      <c r="F17" s="34"/>
      <c r="G17" s="34"/>
      <c r="H17" s="34"/>
      <c r="I17" s="34"/>
      <c r="J17" s="34"/>
      <c r="K17" s="34"/>
      <c r="L17" s="34"/>
      <c r="M17" s="290"/>
      <c r="N17" s="290"/>
      <c r="O17" s="290"/>
      <c r="P17" s="290"/>
      <c r="Q17" s="456"/>
      <c r="R17" s="290"/>
      <c r="S17" s="453"/>
      <c r="T17" s="453"/>
      <c r="U17" s="453"/>
      <c r="V17" s="453"/>
    </row>
    <row r="18" spans="1:22" s="127" customFormat="1" ht="0.75" customHeight="1">
      <c r="A18" s="126"/>
      <c r="B18" s="34"/>
      <c r="C18" s="329"/>
      <c r="D18" s="34"/>
      <c r="E18" s="34"/>
      <c r="F18" s="34"/>
      <c r="G18" s="34"/>
      <c r="H18" s="34"/>
      <c r="I18" s="34"/>
      <c r="J18" s="34"/>
      <c r="K18" s="34"/>
      <c r="L18" s="34"/>
      <c r="M18" s="290"/>
      <c r="N18" s="290"/>
      <c r="O18" s="290"/>
      <c r="P18" s="290"/>
      <c r="Q18" s="456"/>
      <c r="R18" s="290"/>
      <c r="S18" s="453"/>
      <c r="T18" s="453"/>
      <c r="U18" s="453"/>
      <c r="V18" s="453"/>
    </row>
    <row r="19" spans="1:22" s="353" customFormat="1" ht="10.5">
      <c r="A19" s="352"/>
      <c r="C19" s="354"/>
      <c r="D19" s="355"/>
      <c r="E19" s="355"/>
      <c r="M19" s="290"/>
      <c r="N19" s="290"/>
      <c r="O19" s="290"/>
      <c r="P19" s="290"/>
      <c r="Q19" s="456"/>
      <c r="R19" s="290"/>
      <c r="S19" s="453"/>
      <c r="T19" s="453"/>
      <c r="U19" s="453"/>
      <c r="V19" s="453"/>
    </row>
    <row r="20" spans="1:22" s="353" customFormat="1" ht="10.5">
      <c r="A20" s="352"/>
      <c r="C20" s="354"/>
      <c r="D20" s="355"/>
      <c r="E20" s="355"/>
      <c r="M20" s="290"/>
      <c r="N20" s="290"/>
      <c r="O20" s="290"/>
      <c r="P20" s="290"/>
      <c r="Q20" s="456"/>
      <c r="R20" s="290"/>
      <c r="S20" s="453"/>
      <c r="T20" s="453"/>
      <c r="U20" s="453"/>
      <c r="V20" s="453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T30"/>
  <sheetViews>
    <sheetView showGridLines="0" topLeftCell="C4" zoomScaleNormal="100" workbookViewId="0">
      <selection activeCell="G21" sqref="G21:G24"/>
    </sheetView>
  </sheetViews>
  <sheetFormatPr defaultRowHeight="11.25"/>
  <cols>
    <col min="1" max="2" width="3.7109375" style="286" hidden="1" customWidth="1"/>
    <col min="3" max="3" width="3.7109375" style="100" bestFit="1" customWidth="1"/>
    <col min="4" max="4" width="6.140625" style="100" customWidth="1"/>
    <col min="5" max="5" width="50.7109375" style="100" customWidth="1"/>
    <col min="6" max="6" width="33.85546875" style="100" customWidth="1"/>
    <col min="7" max="7" width="8.5703125" style="100" customWidth="1"/>
    <col min="8" max="8" width="3.7109375" style="100" customWidth="1"/>
    <col min="9" max="9" width="5.42578125" style="100" customWidth="1"/>
    <col min="10" max="10" width="47.85546875" style="100" customWidth="1"/>
    <col min="11" max="12" width="3.7109375" style="100" customWidth="1"/>
    <col min="13" max="13" width="5.7109375" style="100" customWidth="1"/>
    <col min="14" max="14" width="28.140625" style="100" customWidth="1"/>
    <col min="15" max="16" width="3.7109375" style="100" customWidth="1"/>
    <col min="17" max="17" width="5.7109375" style="100" customWidth="1"/>
    <col min="18" max="18" width="34.42578125" style="100" customWidth="1"/>
    <col min="19" max="19" width="30.7109375" style="100" customWidth="1"/>
    <col min="20" max="20" width="3.7109375" style="100" customWidth="1"/>
    <col min="21" max="16384" width="9.140625" style="100"/>
  </cols>
  <sheetData>
    <row r="1" spans="1:20" hidden="1">
      <c r="A1" s="295"/>
    </row>
    <row r="2" spans="1:20" hidden="1"/>
    <row r="3" spans="1:20" hidden="1"/>
    <row r="4" spans="1:20" ht="3" customHeight="1"/>
    <row r="5" spans="1:20" s="121" customFormat="1" ht="24.95" customHeight="1">
      <c r="A5" s="287"/>
      <c r="B5" s="287"/>
      <c r="D5" s="946" t="s">
        <v>558</v>
      </c>
      <c r="E5" s="947"/>
      <c r="F5" s="947"/>
      <c r="G5" s="947"/>
      <c r="H5" s="947"/>
      <c r="I5" s="947"/>
      <c r="J5" s="948"/>
      <c r="K5" s="551"/>
      <c r="L5" s="220"/>
      <c r="M5" s="220"/>
      <c r="N5" s="220"/>
      <c r="O5" s="220"/>
      <c r="P5" s="220"/>
      <c r="Q5" s="220"/>
      <c r="R5" s="220"/>
      <c r="S5" s="220"/>
    </row>
    <row r="6" spans="1:20" s="598" customFormat="1" ht="3" customHeight="1">
      <c r="A6" s="407"/>
      <c r="B6" s="407"/>
      <c r="D6" s="972"/>
      <c r="E6" s="973"/>
      <c r="F6" s="973"/>
      <c r="G6" s="973"/>
      <c r="H6" s="973"/>
      <c r="I6" s="973"/>
      <c r="J6" s="974"/>
    </row>
    <row r="7" spans="1:20" s="598" customFormat="1" ht="5.25" hidden="1">
      <c r="A7" s="407"/>
      <c r="B7" s="407"/>
      <c r="E7" s="975"/>
      <c r="F7" s="975"/>
      <c r="G7" s="971"/>
      <c r="H7" s="971"/>
      <c r="I7" s="971"/>
      <c r="J7" s="971"/>
    </row>
    <row r="8" spans="1:20" s="598" customFormat="1" ht="5.25" hidden="1">
      <c r="A8" s="407"/>
      <c r="B8" s="407"/>
      <c r="E8" s="975"/>
      <c r="F8" s="975"/>
      <c r="G8" s="971"/>
      <c r="H8" s="971"/>
      <c r="I8" s="971"/>
      <c r="J8" s="971"/>
    </row>
    <row r="9" spans="1:20" s="598" customFormat="1" ht="5.25" hidden="1">
      <c r="A9" s="407"/>
      <c r="B9" s="407"/>
      <c r="E9" s="975"/>
      <c r="F9" s="975"/>
      <c r="G9" s="971"/>
      <c r="H9" s="971"/>
      <c r="I9" s="971"/>
      <c r="J9" s="971"/>
    </row>
    <row r="10" spans="1:20" s="598" customFormat="1" ht="5.25" hidden="1">
      <c r="A10" s="407"/>
      <c r="B10" s="407"/>
      <c r="E10" s="975"/>
      <c r="F10" s="975"/>
      <c r="G10" s="971"/>
      <c r="H10" s="971"/>
      <c r="I10" s="971"/>
      <c r="J10" s="971"/>
    </row>
    <row r="11" spans="1:20" s="179" customFormat="1" ht="18.75">
      <c r="A11" s="407"/>
      <c r="B11" s="407"/>
      <c r="D11" s="162"/>
      <c r="E11" s="977" t="s">
        <v>576</v>
      </c>
      <c r="F11" s="977"/>
      <c r="G11" s="906" t="s">
        <v>75</v>
      </c>
      <c r="H11" s="594"/>
      <c r="I11" s="203"/>
      <c r="J11" s="162"/>
      <c r="K11" s="163"/>
      <c r="L11" s="162"/>
      <c r="M11" s="162"/>
      <c r="N11" s="163"/>
      <c r="O11" s="163"/>
      <c r="P11" s="162"/>
      <c r="Q11" s="162"/>
      <c r="R11" s="163"/>
    </row>
    <row r="12" spans="1:20" s="598" customFormat="1" ht="5.25" hidden="1">
      <c r="A12" s="407"/>
      <c r="B12" s="407"/>
      <c r="E12" s="976"/>
      <c r="F12" s="976"/>
      <c r="G12" s="597"/>
      <c r="H12" s="592"/>
      <c r="I12" s="592"/>
      <c r="J12" s="596"/>
      <c r="K12" s="591"/>
      <c r="L12" s="591"/>
      <c r="M12" s="591"/>
      <c r="N12" s="590"/>
      <c r="O12" s="591"/>
      <c r="P12" s="591"/>
      <c r="Q12" s="591"/>
      <c r="R12" s="590"/>
    </row>
    <row r="13" spans="1:20" s="598" customFormat="1" ht="5.25" hidden="1">
      <c r="A13" s="407"/>
      <c r="B13" s="407"/>
      <c r="E13" s="970"/>
      <c r="F13" s="970"/>
      <c r="G13" s="593"/>
      <c r="H13" s="592"/>
      <c r="I13" s="591"/>
      <c r="J13" s="591"/>
      <c r="K13" s="591"/>
      <c r="L13" s="591"/>
      <c r="M13" s="591"/>
      <c r="N13" s="590"/>
      <c r="O13" s="591"/>
      <c r="P13" s="591"/>
      <c r="Q13" s="591"/>
      <c r="R13" s="590"/>
    </row>
    <row r="14" spans="1:20" s="598" customFormat="1" ht="5.25" hidden="1">
      <c r="A14" s="407"/>
      <c r="B14" s="407"/>
    </row>
    <row r="15" spans="1:20" s="589" customFormat="1" ht="5.25" hidden="1">
      <c r="A15" s="639"/>
      <c r="B15" s="639"/>
    </row>
    <row r="16" spans="1:20" s="121" customFormat="1" ht="3" customHeight="1">
      <c r="A16" s="287"/>
      <c r="B16" s="287"/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164"/>
    </row>
    <row r="17" spans="1:20" ht="27" customHeight="1">
      <c r="D17" s="969" t="s">
        <v>82</v>
      </c>
      <c r="E17" s="969" t="s">
        <v>279</v>
      </c>
      <c r="F17" s="969" t="s">
        <v>71</v>
      </c>
      <c r="G17" s="969" t="s">
        <v>422</v>
      </c>
      <c r="H17" s="969" t="s">
        <v>82</v>
      </c>
      <c r="I17" s="969"/>
      <c r="J17" s="969" t="s">
        <v>21</v>
      </c>
      <c r="K17" s="978" t="s">
        <v>454</v>
      </c>
      <c r="L17" s="978"/>
      <c r="M17" s="978"/>
      <c r="N17" s="978"/>
      <c r="O17" s="978" t="s">
        <v>559</v>
      </c>
      <c r="P17" s="978"/>
      <c r="Q17" s="978"/>
      <c r="R17" s="978"/>
      <c r="S17" s="969" t="s">
        <v>228</v>
      </c>
    </row>
    <row r="18" spans="1:20" ht="30.75" customHeight="1">
      <c r="D18" s="969"/>
      <c r="E18" s="969"/>
      <c r="F18" s="969"/>
      <c r="G18" s="969"/>
      <c r="H18" s="969"/>
      <c r="I18" s="969"/>
      <c r="J18" s="969"/>
      <c r="K18" s="115" t="s">
        <v>282</v>
      </c>
      <c r="L18" s="969" t="s">
        <v>82</v>
      </c>
      <c r="M18" s="969"/>
      <c r="N18" s="115" t="s">
        <v>214</v>
      </c>
      <c r="O18" s="115" t="s">
        <v>282</v>
      </c>
      <c r="P18" s="969" t="s">
        <v>82</v>
      </c>
      <c r="Q18" s="969"/>
      <c r="R18" s="115" t="s">
        <v>214</v>
      </c>
      <c r="S18" s="969"/>
    </row>
    <row r="19" spans="1:20" s="502" customFormat="1" ht="12" customHeight="1">
      <c r="A19" s="501"/>
      <c r="B19" s="501"/>
      <c r="D19" s="40" t="s">
        <v>83</v>
      </c>
      <c r="E19" s="40" t="s">
        <v>49</v>
      </c>
      <c r="F19" s="40" t="s">
        <v>50</v>
      </c>
      <c r="G19" s="40" t="s">
        <v>51</v>
      </c>
      <c r="H19" s="979" t="s">
        <v>63</v>
      </c>
      <c r="I19" s="979"/>
      <c r="J19" s="40" t="s">
        <v>64</v>
      </c>
      <c r="K19" s="40" t="s">
        <v>169</v>
      </c>
      <c r="L19" s="979" t="s">
        <v>170</v>
      </c>
      <c r="M19" s="979"/>
      <c r="N19" s="40" t="s">
        <v>193</v>
      </c>
      <c r="O19" s="40" t="s">
        <v>194</v>
      </c>
      <c r="P19" s="979" t="s">
        <v>195</v>
      </c>
      <c r="Q19" s="979"/>
      <c r="R19" s="40" t="s">
        <v>196</v>
      </c>
      <c r="S19" s="40" t="s">
        <v>197</v>
      </c>
    </row>
    <row r="20" spans="1:20" ht="14.25" hidden="1">
      <c r="C20" s="401"/>
      <c r="D20" s="446">
        <v>0</v>
      </c>
      <c r="E20" s="497"/>
      <c r="F20" s="497"/>
      <c r="G20" s="122"/>
      <c r="H20" s="498"/>
      <c r="I20" s="498"/>
      <c r="J20" s="304"/>
      <c r="K20" s="122"/>
      <c r="L20" s="304"/>
      <c r="M20" s="304"/>
      <c r="N20" s="499"/>
      <c r="O20" s="122"/>
      <c r="P20" s="304"/>
      <c r="Q20" s="304"/>
      <c r="R20" s="500"/>
      <c r="S20" s="122"/>
      <c r="T20" s="219"/>
    </row>
    <row r="21" spans="1:20" s="882" customFormat="1" ht="17.100000000000001" customHeight="1">
      <c r="A21" s="281">
        <v>5</v>
      </c>
      <c r="C21" s="401"/>
      <c r="D21" s="956">
        <v>1</v>
      </c>
      <c r="E21" s="962" t="s">
        <v>564</v>
      </c>
      <c r="F21" s="965" t="s">
        <v>702</v>
      </c>
      <c r="G21" s="968" t="s">
        <v>74</v>
      </c>
      <c r="H21" s="956"/>
      <c r="I21" s="956">
        <v>1</v>
      </c>
      <c r="J21" s="958" t="s">
        <v>2090</v>
      </c>
      <c r="K21" s="954" t="s">
        <v>75</v>
      </c>
      <c r="L21" s="961"/>
      <c r="M21" s="961" t="s">
        <v>83</v>
      </c>
      <c r="N21" s="952"/>
      <c r="O21" s="954" t="s">
        <v>75</v>
      </c>
      <c r="P21" s="895"/>
      <c r="Q21" s="895" t="s">
        <v>83</v>
      </c>
      <c r="R21" s="907"/>
      <c r="S21" s="889"/>
    </row>
    <row r="22" spans="1:20" s="882" customFormat="1" ht="17.100000000000001" customHeight="1">
      <c r="A22" s="281"/>
      <c r="C22" s="179"/>
      <c r="D22" s="957"/>
      <c r="E22" s="963"/>
      <c r="F22" s="966"/>
      <c r="G22" s="955"/>
      <c r="H22" s="957"/>
      <c r="I22" s="957"/>
      <c r="J22" s="959"/>
      <c r="K22" s="955"/>
      <c r="L22" s="957"/>
      <c r="M22" s="957"/>
      <c r="N22" s="953"/>
      <c r="O22" s="955"/>
      <c r="P22" s="305"/>
      <c r="Q22" s="119"/>
      <c r="R22" s="119"/>
      <c r="S22" s="120"/>
    </row>
    <row r="23" spans="1:20" s="882" customFormat="1" ht="15" customHeight="1">
      <c r="A23" s="281"/>
      <c r="C23" s="179"/>
      <c r="D23" s="957"/>
      <c r="E23" s="963"/>
      <c r="F23" s="966"/>
      <c r="G23" s="955"/>
      <c r="H23" s="957"/>
      <c r="I23" s="957"/>
      <c r="J23" s="960"/>
      <c r="K23" s="955"/>
      <c r="L23" s="118"/>
      <c r="M23" s="119"/>
      <c r="N23" s="119"/>
      <c r="O23" s="119"/>
      <c r="P23" s="119"/>
      <c r="Q23" s="119"/>
      <c r="R23" s="119"/>
      <c r="S23" s="120"/>
    </row>
    <row r="24" spans="1:20" s="882" customFormat="1" ht="15" customHeight="1">
      <c r="A24" s="281"/>
      <c r="C24" s="179"/>
      <c r="D24" s="957"/>
      <c r="E24" s="964"/>
      <c r="F24" s="967"/>
      <c r="G24" s="955"/>
      <c r="H24" s="118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</row>
    <row r="25" spans="1:20" ht="17.100000000000001" customHeight="1"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20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/>
  <mergeCells count="39"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8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742" customWidth="1"/>
    <col min="7" max="7" width="37.7109375" style="742" customWidth="1"/>
    <col min="8" max="8" width="66.85546875" style="742" customWidth="1"/>
    <col min="9" max="9" width="115.7109375" style="742" customWidth="1"/>
    <col min="10" max="11" width="10.5703125" style="766"/>
    <col min="12" max="12" width="11.140625" style="766" customWidth="1"/>
    <col min="13" max="20" width="10.5703125" style="766"/>
    <col min="21" max="16384" width="10.5703125" style="742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7" t="s">
        <v>430</v>
      </c>
      <c r="G4" s="937"/>
      <c r="H4" s="937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781" t="s">
        <v>82</v>
      </c>
      <c r="G5" s="793" t="s">
        <v>433</v>
      </c>
      <c r="H5" s="780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791">
        <v>1</v>
      </c>
      <c r="G7" s="799" t="s">
        <v>461</v>
      </c>
      <c r="H7" s="779" t="str">
        <f>IF(dateCh="","",dateCh)</f>
        <v>15.04.2020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791" t="str">
        <f>"2." &amp;mergeValue(A8)</f>
        <v>2.1</v>
      </c>
      <c r="G8" s="799" t="s">
        <v>463</v>
      </c>
      <c r="H8" s="779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791" t="str">
        <f>"3." &amp;mergeValue(A9)</f>
        <v>3.1</v>
      </c>
      <c r="G9" s="799" t="s">
        <v>464</v>
      </c>
      <c r="H9" s="779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791" t="str">
        <f>"4."&amp;mergeValue(A10)</f>
        <v>4.1</v>
      </c>
      <c r="G10" s="799" t="s">
        <v>465</v>
      </c>
      <c r="H10" s="780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795"/>
      <c r="D11" s="795"/>
      <c r="F11" s="791" t="str">
        <f>"4."&amp;mergeValue(A11) &amp;"."&amp;mergeValue(B11)</f>
        <v>4.1.1</v>
      </c>
      <c r="G11" s="786" t="s">
        <v>553</v>
      </c>
      <c r="H11" s="779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795"/>
      <c r="F12" s="791" t="str">
        <f>"4."&amp;mergeValue(A12) &amp;"."&amp;mergeValue(B12)&amp;"."&amp;mergeValue(C12)</f>
        <v>4.1.1.1</v>
      </c>
      <c r="G12" s="794" t="s">
        <v>466</v>
      </c>
      <c r="H12" s="779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795">
        <v>1</v>
      </c>
      <c r="F13" s="791" t="str">
        <f>"4."&amp;mergeValue(A13) &amp;"."&amp;mergeValue(B13)&amp;"."&amp;mergeValue(C13)&amp;"."&amp;mergeValue(D13)</f>
        <v>4.1.1.1.1</v>
      </c>
      <c r="G13" s="802" t="s">
        <v>467</v>
      </c>
      <c r="H13" s="779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3">
    <tabColor rgb="FFEAEBEE"/>
    <pageSetUpPr fitToPage="1"/>
  </sheetPr>
  <dimension ref="A1:Q15"/>
  <sheetViews>
    <sheetView showGridLines="0" topLeftCell="C4" zoomScaleNormal="100" workbookViewId="0">
      <selection activeCell="G10" sqref="G10:G13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64.140625" style="742" customWidth="1"/>
    <col min="6" max="7" width="35.7109375" style="742" customWidth="1"/>
    <col min="8" max="8" width="115.7109375" style="742" customWidth="1"/>
    <col min="9" max="9" width="10.5703125" style="742"/>
    <col min="10" max="11" width="10.5703125" style="767"/>
    <col min="12" max="16384" width="10.5703125" style="742"/>
  </cols>
  <sheetData>
    <row r="1" spans="1:17" hidden="1">
      <c r="N1" s="797"/>
      <c r="O1" s="797"/>
      <c r="Q1" s="797"/>
    </row>
    <row r="2" spans="1:17" hidden="1"/>
    <row r="3" spans="1:17" hidden="1"/>
    <row r="4" spans="1:17" ht="3" customHeight="1">
      <c r="C4" s="750"/>
      <c r="D4" s="743"/>
      <c r="E4" s="743"/>
      <c r="F4" s="743"/>
      <c r="G4" s="744"/>
      <c r="H4" s="744"/>
    </row>
    <row r="5" spans="1:17" ht="26.1" customHeight="1">
      <c r="C5" s="750"/>
      <c r="D5" s="986" t="s">
        <v>609</v>
      </c>
      <c r="E5" s="986"/>
      <c r="F5" s="986"/>
      <c r="G5" s="986"/>
      <c r="H5" s="804"/>
    </row>
    <row r="6" spans="1:17" ht="3" customHeight="1">
      <c r="C6" s="750"/>
      <c r="D6" s="743"/>
      <c r="E6" s="749"/>
      <c r="F6" s="749"/>
      <c r="G6" s="748"/>
      <c r="H6" s="772"/>
    </row>
    <row r="7" spans="1:17">
      <c r="C7" s="750"/>
      <c r="D7" s="987" t="s">
        <v>430</v>
      </c>
      <c r="E7" s="987"/>
      <c r="F7" s="987"/>
      <c r="G7" s="987"/>
      <c r="H7" s="988" t="s">
        <v>431</v>
      </c>
    </row>
    <row r="8" spans="1:17">
      <c r="C8" s="750"/>
      <c r="D8" s="754" t="s">
        <v>82</v>
      </c>
      <c r="E8" s="755" t="s">
        <v>433</v>
      </c>
      <c r="F8" s="755" t="s">
        <v>424</v>
      </c>
      <c r="G8" s="755" t="s">
        <v>432</v>
      </c>
      <c r="H8" s="988"/>
    </row>
    <row r="9" spans="1:17" ht="12" customHeight="1">
      <c r="C9" s="750"/>
      <c r="D9" s="745" t="s">
        <v>83</v>
      </c>
      <c r="E9" s="745" t="s">
        <v>49</v>
      </c>
      <c r="F9" s="745" t="s">
        <v>50</v>
      </c>
      <c r="G9" s="745" t="s">
        <v>51</v>
      </c>
      <c r="H9" s="745" t="s">
        <v>63</v>
      </c>
    </row>
    <row r="10" spans="1:17" ht="21" customHeight="1">
      <c r="A10" s="771"/>
      <c r="C10" s="750"/>
      <c r="D10" s="762" t="s">
        <v>83</v>
      </c>
      <c r="E10" s="805" t="s">
        <v>586</v>
      </c>
      <c r="F10" s="854" t="s">
        <v>2091</v>
      </c>
      <c r="G10" s="908" t="s">
        <v>2092</v>
      </c>
      <c r="H10" s="989" t="s">
        <v>587</v>
      </c>
    </row>
    <row r="11" spans="1:17" ht="21" customHeight="1">
      <c r="A11" s="771"/>
      <c r="C11" s="750"/>
      <c r="D11" s="762" t="s">
        <v>49</v>
      </c>
      <c r="E11" s="805" t="s">
        <v>588</v>
      </c>
      <c r="F11" s="854" t="s">
        <v>2091</v>
      </c>
      <c r="G11" s="908" t="s">
        <v>2092</v>
      </c>
      <c r="H11" s="990"/>
    </row>
    <row r="12" spans="1:17" ht="21" customHeight="1">
      <c r="A12" s="753"/>
      <c r="C12" s="746"/>
      <c r="D12" s="762" t="s">
        <v>50</v>
      </c>
      <c r="E12" s="805" t="s">
        <v>589</v>
      </c>
      <c r="F12" s="854" t="s">
        <v>2091</v>
      </c>
      <c r="G12" s="908" t="s">
        <v>2092</v>
      </c>
      <c r="H12" s="990"/>
      <c r="I12" s="767"/>
      <c r="K12" s="742"/>
    </row>
    <row r="13" spans="1:17" ht="21" customHeight="1">
      <c r="A13" s="753"/>
      <c r="C13" s="746"/>
      <c r="D13" s="762" t="s">
        <v>51</v>
      </c>
      <c r="E13" s="805" t="s">
        <v>590</v>
      </c>
      <c r="F13" s="854" t="s">
        <v>2091</v>
      </c>
      <c r="G13" s="908" t="s">
        <v>2092</v>
      </c>
      <c r="H13" s="990"/>
      <c r="I13" s="767"/>
      <c r="K13" s="742"/>
    </row>
    <row r="14" spans="1:17" ht="15" customHeight="1">
      <c r="A14" s="771"/>
      <c r="C14" s="750"/>
      <c r="D14" s="756"/>
      <c r="E14" s="807" t="s">
        <v>310</v>
      </c>
      <c r="F14" s="778"/>
      <c r="G14" s="776"/>
      <c r="H14" s="991"/>
    </row>
    <row r="15" spans="1:17">
      <c r="D15" s="809"/>
      <c r="E15" s="809"/>
      <c r="F15" s="809"/>
      <c r="G15" s="809"/>
      <c r="H15" s="809"/>
    </row>
  </sheetData>
  <sheetProtection password="FA9C" sheet="1" objects="1" scenarios="1" formatColumns="0" formatRows="0"/>
  <dataConsolidate leftLabels="1"/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hyperlinks>
    <hyperlink ref="G10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:G13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" location="'Форма 1.10'!$G$11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823" customWidth="1"/>
    <col min="7" max="7" width="37.7109375" style="823" customWidth="1"/>
    <col min="8" max="8" width="66.85546875" style="823" customWidth="1"/>
    <col min="9" max="9" width="115.7109375" style="823" customWidth="1"/>
    <col min="10" max="11" width="10.5703125" style="766"/>
    <col min="12" max="12" width="11.140625" style="766" customWidth="1"/>
    <col min="13" max="20" width="10.5703125" style="766"/>
    <col min="21" max="16384" width="10.5703125" style="823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7" t="s">
        <v>430</v>
      </c>
      <c r="G4" s="937"/>
      <c r="H4" s="937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884" t="s">
        <v>82</v>
      </c>
      <c r="G5" s="793" t="s">
        <v>433</v>
      </c>
      <c r="H5" s="897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894">
        <v>1</v>
      </c>
      <c r="G7" s="799" t="s">
        <v>461</v>
      </c>
      <c r="H7" s="890" t="str">
        <f>IF(dateCh="","",dateCh)</f>
        <v>15.04.2020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894" t="str">
        <f>"2." &amp;mergeValue(A8)</f>
        <v>2.1</v>
      </c>
      <c r="G8" s="799" t="s">
        <v>463</v>
      </c>
      <c r="H8" s="890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894" t="str">
        <f>"3." &amp;mergeValue(A9)</f>
        <v>3.1</v>
      </c>
      <c r="G9" s="799" t="s">
        <v>464</v>
      </c>
      <c r="H9" s="890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894" t="str">
        <f>"4."&amp;mergeValue(A10)</f>
        <v>4.1</v>
      </c>
      <c r="G10" s="799" t="s">
        <v>465</v>
      </c>
      <c r="H10" s="897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885"/>
      <c r="D11" s="885"/>
      <c r="F11" s="894" t="str">
        <f>"4."&amp;mergeValue(A11) &amp;"."&amp;mergeValue(B11)</f>
        <v>4.1.1</v>
      </c>
      <c r="G11" s="786" t="s">
        <v>553</v>
      </c>
      <c r="H11" s="890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885"/>
      <c r="F12" s="894" t="str">
        <f>"4."&amp;mergeValue(A12) &amp;"."&amp;mergeValue(B12)&amp;"."&amp;mergeValue(C12)</f>
        <v>4.1.1.1</v>
      </c>
      <c r="G12" s="794" t="s">
        <v>466</v>
      </c>
      <c r="H12" s="890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885">
        <v>1</v>
      </c>
      <c r="F13" s="894" t="str">
        <f>"4."&amp;mergeValue(A13) &amp;"."&amp;mergeValue(B13)&amp;"."&amp;mergeValue(C13)&amp;"."&amp;mergeValue(D13)</f>
        <v>4.1.1.1.1</v>
      </c>
      <c r="G13" s="802" t="s">
        <v>467</v>
      </c>
      <c r="H13" s="890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4_1">
    <tabColor rgb="FFEAEBEE"/>
  </sheetPr>
  <dimension ref="A1:AF36"/>
  <sheetViews>
    <sheetView showGridLines="0" topLeftCell="C13" zoomScaleNormal="100" workbookViewId="0">
      <selection activeCell="J22" sqref="J22:J24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46.7109375" style="742" customWidth="1"/>
    <col min="6" max="6" width="35.7109375" style="742" customWidth="1"/>
    <col min="7" max="7" width="3.7109375" style="742" customWidth="1"/>
    <col min="8" max="9" width="11.7109375" style="742" customWidth="1"/>
    <col min="10" max="11" width="35.7109375" style="742" customWidth="1"/>
    <col min="12" max="12" width="84.85546875" style="742" customWidth="1"/>
    <col min="13" max="13" width="10.5703125" style="742"/>
    <col min="14" max="15" width="10.5703125" style="767"/>
    <col min="16" max="16384" width="10.5703125" style="742"/>
  </cols>
  <sheetData>
    <row r="1" spans="1:32" hidden="1">
      <c r="S1" s="796"/>
      <c r="AF1" s="797"/>
    </row>
    <row r="2" spans="1:32" hidden="1"/>
    <row r="3" spans="1:32" hidden="1"/>
    <row r="4" spans="1:32" ht="3" customHeight="1">
      <c r="C4" s="750"/>
      <c r="D4" s="743"/>
      <c r="E4" s="743"/>
      <c r="F4" s="743"/>
      <c r="G4" s="743"/>
      <c r="H4" s="743"/>
      <c r="I4" s="743"/>
      <c r="J4" s="743"/>
      <c r="K4" s="744"/>
      <c r="L4" s="744"/>
    </row>
    <row r="5" spans="1:32" ht="26.1" customHeight="1">
      <c r="C5" s="750"/>
      <c r="D5" s="986" t="s">
        <v>614</v>
      </c>
      <c r="E5" s="986"/>
      <c r="F5" s="986"/>
      <c r="G5" s="986"/>
      <c r="H5" s="986"/>
      <c r="I5" s="986"/>
      <c r="J5" s="986"/>
      <c r="K5" s="986"/>
      <c r="L5" s="792"/>
    </row>
    <row r="6" spans="1:32" ht="3" customHeight="1">
      <c r="C6" s="750"/>
      <c r="D6" s="743"/>
      <c r="E6" s="749"/>
      <c r="F6" s="749"/>
      <c r="G6" s="749"/>
      <c r="H6" s="749"/>
      <c r="I6" s="749"/>
      <c r="J6" s="749"/>
      <c r="K6" s="748"/>
      <c r="L6" s="772"/>
    </row>
    <row r="7" spans="1:32" ht="18.75">
      <c r="C7" s="750"/>
      <c r="D7" s="743"/>
      <c r="E7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F7" s="992" t="str">
        <f>IF(datePr_ch="",IF(datePr="","",datePr),datePr_ch)</f>
        <v>15.04.2020</v>
      </c>
      <c r="G7" s="992"/>
      <c r="H7" s="992"/>
      <c r="I7" s="992"/>
      <c r="J7" s="992"/>
      <c r="K7" s="992"/>
      <c r="L7" s="875"/>
      <c r="M7" s="765"/>
    </row>
    <row r="8" spans="1:32" ht="18.75">
      <c r="C8" s="750"/>
      <c r="D8" s="743"/>
      <c r="E8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F8" s="992" t="str">
        <f>IF(numberPr_ch="",IF(numberPr="","",numberPr),numberPr_ch)</f>
        <v>215</v>
      </c>
      <c r="G8" s="992"/>
      <c r="H8" s="992"/>
      <c r="I8" s="992"/>
      <c r="J8" s="992"/>
      <c r="K8" s="992"/>
      <c r="L8" s="875"/>
      <c r="M8" s="765"/>
    </row>
    <row r="9" spans="1:32">
      <c r="C9" s="750"/>
      <c r="D9" s="743"/>
      <c r="E9" s="749"/>
      <c r="F9" s="749"/>
      <c r="G9" s="749"/>
      <c r="H9" s="749"/>
      <c r="I9" s="749"/>
      <c r="J9" s="749"/>
      <c r="K9" s="748"/>
      <c r="L9" s="772"/>
    </row>
    <row r="10" spans="1:32" ht="21" customHeight="1">
      <c r="C10" s="750"/>
      <c r="D10" s="987" t="s">
        <v>430</v>
      </c>
      <c r="E10" s="987"/>
      <c r="F10" s="987"/>
      <c r="G10" s="987"/>
      <c r="H10" s="987"/>
      <c r="I10" s="987"/>
      <c r="J10" s="987"/>
      <c r="K10" s="987"/>
      <c r="L10" s="988" t="s">
        <v>431</v>
      </c>
    </row>
    <row r="11" spans="1:32" ht="21" customHeight="1">
      <c r="C11" s="750"/>
      <c r="D11" s="993" t="s">
        <v>82</v>
      </c>
      <c r="E11" s="995" t="s">
        <v>279</v>
      </c>
      <c r="F11" s="995" t="s">
        <v>21</v>
      </c>
      <c r="G11" s="997" t="s">
        <v>591</v>
      </c>
      <c r="H11" s="998"/>
      <c r="I11" s="999"/>
      <c r="J11" s="995" t="s">
        <v>424</v>
      </c>
      <c r="K11" s="995" t="s">
        <v>432</v>
      </c>
      <c r="L11" s="988"/>
    </row>
    <row r="12" spans="1:32" ht="21" customHeight="1">
      <c r="C12" s="750"/>
      <c r="D12" s="994"/>
      <c r="E12" s="996"/>
      <c r="F12" s="996"/>
      <c r="G12" s="1001" t="s">
        <v>592</v>
      </c>
      <c r="H12" s="1002"/>
      <c r="I12" s="755" t="s">
        <v>593</v>
      </c>
      <c r="J12" s="996"/>
      <c r="K12" s="996"/>
      <c r="L12" s="988"/>
    </row>
    <row r="13" spans="1:32" ht="12" customHeight="1">
      <c r="C13" s="750"/>
      <c r="D13" s="745" t="s">
        <v>83</v>
      </c>
      <c r="E13" s="745" t="s">
        <v>49</v>
      </c>
      <c r="F13" s="745" t="s">
        <v>50</v>
      </c>
      <c r="G13" s="1003" t="s">
        <v>51</v>
      </c>
      <c r="H13" s="1003"/>
      <c r="I13" s="745" t="s">
        <v>63</v>
      </c>
      <c r="J13" s="745" t="s">
        <v>64</v>
      </c>
      <c r="K13" s="745" t="s">
        <v>169</v>
      </c>
      <c r="L13" s="745" t="s">
        <v>170</v>
      </c>
    </row>
    <row r="14" spans="1:32" ht="14.25" customHeight="1">
      <c r="A14" s="771"/>
      <c r="C14" s="750"/>
      <c r="D14" s="808">
        <v>1</v>
      </c>
      <c r="E14" s="1000" t="s">
        <v>594</v>
      </c>
      <c r="F14" s="1004"/>
      <c r="G14" s="1004"/>
      <c r="H14" s="1004"/>
      <c r="I14" s="1004"/>
      <c r="J14" s="1004"/>
      <c r="K14" s="1004"/>
      <c r="L14" s="759"/>
      <c r="M14" s="810"/>
    </row>
    <row r="15" spans="1:32" ht="56.25">
      <c r="A15" s="771"/>
      <c r="C15" s="750"/>
      <c r="D15" s="808" t="s">
        <v>277</v>
      </c>
      <c r="E15" s="774" t="s">
        <v>434</v>
      </c>
      <c r="F15" s="774" t="s">
        <v>434</v>
      </c>
      <c r="G15" s="1005" t="s">
        <v>434</v>
      </c>
      <c r="H15" s="1006"/>
      <c r="I15" s="774" t="s">
        <v>434</v>
      </c>
      <c r="J15" s="854" t="s">
        <v>1573</v>
      </c>
      <c r="K15" s="864"/>
      <c r="L15" s="764" t="s">
        <v>595</v>
      </c>
      <c r="M15" s="810"/>
    </row>
    <row r="16" spans="1:32" ht="18.75">
      <c r="A16" s="771"/>
      <c r="B16" s="761">
        <v>3</v>
      </c>
      <c r="C16" s="750"/>
      <c r="D16" s="811">
        <v>2</v>
      </c>
      <c r="E16" s="1007" t="s">
        <v>596</v>
      </c>
      <c r="F16" s="1008"/>
      <c r="G16" s="1008"/>
      <c r="H16" s="1009"/>
      <c r="I16" s="1009"/>
      <c r="J16" s="1009" t="s">
        <v>434</v>
      </c>
      <c r="K16" s="1009"/>
      <c r="L16" s="806"/>
      <c r="M16" s="810"/>
    </row>
    <row r="17" spans="1:15" ht="90" customHeight="1">
      <c r="A17" s="771"/>
      <c r="C17" s="1010"/>
      <c r="D17" s="1011" t="s">
        <v>597</v>
      </c>
      <c r="E17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17" s="1013" t="str">
        <f>IF('Перечень тарифов'!J21="","наименование отсутствует","" &amp; 'Перечень тарифов'!J21 &amp; "")</f>
        <v>тариф на горячую воду</v>
      </c>
      <c r="G17" s="774"/>
      <c r="H17" s="863" t="s">
        <v>1440</v>
      </c>
      <c r="I17" s="855" t="s">
        <v>1441</v>
      </c>
      <c r="J17" s="854" t="s">
        <v>232</v>
      </c>
      <c r="K17" s="774" t="s">
        <v>434</v>
      </c>
      <c r="L17" s="989" t="s">
        <v>615</v>
      </c>
      <c r="M17" s="810"/>
    </row>
    <row r="18" spans="1:15" ht="18.75">
      <c r="A18" s="771"/>
      <c r="C18" s="1010"/>
      <c r="D18" s="1011"/>
      <c r="E18" s="1012"/>
      <c r="F18" s="1013"/>
      <c r="G18" s="812"/>
      <c r="H18" s="807" t="s">
        <v>258</v>
      </c>
      <c r="I18" s="778"/>
      <c r="J18" s="778"/>
      <c r="K18" s="776"/>
      <c r="L18" s="991"/>
      <c r="M18" s="810"/>
    </row>
    <row r="19" spans="1:15" ht="18.75">
      <c r="A19" s="771"/>
      <c r="B19" s="761">
        <v>3</v>
      </c>
      <c r="C19" s="750"/>
      <c r="D19" s="762" t="s">
        <v>50</v>
      </c>
      <c r="E19" s="1000" t="s">
        <v>599</v>
      </c>
      <c r="F19" s="1000"/>
      <c r="G19" s="1000"/>
      <c r="H19" s="1000"/>
      <c r="I19" s="1000"/>
      <c r="J19" s="1000"/>
      <c r="K19" s="1000"/>
      <c r="L19" s="798"/>
      <c r="M19" s="810"/>
    </row>
    <row r="20" spans="1:15" ht="33.75">
      <c r="A20" s="771"/>
      <c r="C20" s="750"/>
      <c r="D20" s="808" t="s">
        <v>425</v>
      </c>
      <c r="E20" s="774" t="s">
        <v>434</v>
      </c>
      <c r="F20" s="774" t="s">
        <v>434</v>
      </c>
      <c r="G20" s="1005" t="s">
        <v>434</v>
      </c>
      <c r="H20" s="1006"/>
      <c r="I20" s="774" t="s">
        <v>434</v>
      </c>
      <c r="J20" s="774" t="s">
        <v>434</v>
      </c>
      <c r="K20" s="908" t="s">
        <v>2093</v>
      </c>
      <c r="L20" s="764" t="s">
        <v>600</v>
      </c>
      <c r="M20" s="810"/>
    </row>
    <row r="21" spans="1:15" ht="18.75">
      <c r="A21" s="771"/>
      <c r="B21" s="761">
        <v>3</v>
      </c>
      <c r="C21" s="750"/>
      <c r="D21" s="762" t="s">
        <v>51</v>
      </c>
      <c r="E21" s="1000" t="s">
        <v>601</v>
      </c>
      <c r="F21" s="1000"/>
      <c r="G21" s="1000"/>
      <c r="H21" s="1000"/>
      <c r="I21" s="1000"/>
      <c r="J21" s="1000"/>
      <c r="K21" s="1000"/>
      <c r="L21" s="798"/>
      <c r="M21" s="810"/>
    </row>
    <row r="22" spans="1:15" ht="27.95" customHeight="1">
      <c r="A22" s="771"/>
      <c r="C22" s="1010"/>
      <c r="D22" s="1011" t="s">
        <v>426</v>
      </c>
      <c r="E22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2" s="1013" t="str">
        <f>IF('Перечень тарифов'!J21="","наименование отсутствует","" &amp; 'Перечень тарифов'!J21 &amp; "")</f>
        <v>тариф на горячую воду</v>
      </c>
      <c r="G22" s="774"/>
      <c r="H22" s="855" t="s">
        <v>2077</v>
      </c>
      <c r="I22" s="855" t="s">
        <v>2096</v>
      </c>
      <c r="J22" s="877">
        <v>61196.79</v>
      </c>
      <c r="K22" s="774" t="s">
        <v>434</v>
      </c>
      <c r="L22" s="989" t="s">
        <v>616</v>
      </c>
      <c r="M22" s="810"/>
    </row>
    <row r="23" spans="1:15" s="821" customFormat="1" ht="27.95" customHeight="1">
      <c r="A23" s="831"/>
      <c r="B23" s="828"/>
      <c r="C23" s="1010"/>
      <c r="D23" s="1011"/>
      <c r="E23" s="1012"/>
      <c r="F23" s="1013"/>
      <c r="G23" s="893" t="s">
        <v>2088</v>
      </c>
      <c r="H23" s="863" t="s">
        <v>2094</v>
      </c>
      <c r="I23" s="855" t="s">
        <v>2097</v>
      </c>
      <c r="J23" s="877">
        <v>63814.51</v>
      </c>
      <c r="K23" s="834" t="s">
        <v>434</v>
      </c>
      <c r="L23" s="990"/>
      <c r="M23" s="839"/>
      <c r="N23" s="830"/>
      <c r="O23" s="830"/>
    </row>
    <row r="24" spans="1:15" s="821" customFormat="1" ht="18.95" customHeight="1">
      <c r="A24" s="831"/>
      <c r="B24" s="828"/>
      <c r="C24" s="1010"/>
      <c r="D24" s="1011"/>
      <c r="E24" s="1012"/>
      <c r="F24" s="1013"/>
      <c r="G24" s="893" t="s">
        <v>2088</v>
      </c>
      <c r="H24" s="863" t="s">
        <v>2095</v>
      </c>
      <c r="I24" s="855" t="s">
        <v>1441</v>
      </c>
      <c r="J24" s="877">
        <v>66106.33</v>
      </c>
      <c r="K24" s="834" t="s">
        <v>434</v>
      </c>
      <c r="L24" s="990"/>
      <c r="M24" s="839"/>
      <c r="N24" s="830"/>
      <c r="O24" s="830"/>
    </row>
    <row r="25" spans="1:15" ht="15" customHeight="1">
      <c r="A25" s="771"/>
      <c r="C25" s="1010"/>
      <c r="D25" s="1011"/>
      <c r="E25" s="1012"/>
      <c r="F25" s="1013"/>
      <c r="G25" s="812"/>
      <c r="H25" s="807" t="s">
        <v>258</v>
      </c>
      <c r="I25" s="775"/>
      <c r="J25" s="775"/>
      <c r="K25" s="776"/>
      <c r="L25" s="991"/>
      <c r="M25" s="810"/>
    </row>
    <row r="26" spans="1:15" ht="18.75">
      <c r="A26" s="771"/>
      <c r="C26" s="750"/>
      <c r="D26" s="762" t="s">
        <v>63</v>
      </c>
      <c r="E26" s="1000" t="s">
        <v>602</v>
      </c>
      <c r="F26" s="1000"/>
      <c r="G26" s="1000"/>
      <c r="H26" s="1000"/>
      <c r="I26" s="1000"/>
      <c r="J26" s="1000"/>
      <c r="K26" s="1000"/>
      <c r="L26" s="798"/>
      <c r="M26" s="810"/>
    </row>
    <row r="27" spans="1:15" ht="78.75" customHeight="1">
      <c r="A27" s="771"/>
      <c r="C27" s="1010"/>
      <c r="D27" s="1014" t="s">
        <v>427</v>
      </c>
      <c r="E27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7" s="1013" t="str">
        <f>IF('Перечень тарифов'!J21="","наименование отсутствует","" &amp; 'Перечень тарифов'!J21 &amp; "")</f>
        <v>тариф на горячую воду</v>
      </c>
      <c r="G27" s="774"/>
      <c r="H27" s="863" t="s">
        <v>1440</v>
      </c>
      <c r="I27" s="855" t="s">
        <v>1441</v>
      </c>
      <c r="J27" s="877">
        <v>42</v>
      </c>
      <c r="K27" s="774" t="s">
        <v>434</v>
      </c>
      <c r="L27" s="989" t="s">
        <v>617</v>
      </c>
      <c r="M27" s="810"/>
    </row>
    <row r="28" spans="1:15" ht="18.75">
      <c r="A28" s="771"/>
      <c r="C28" s="1010"/>
      <c r="D28" s="1015"/>
      <c r="E28" s="1012"/>
      <c r="F28" s="1013"/>
      <c r="G28" s="812"/>
      <c r="H28" s="807" t="s">
        <v>258</v>
      </c>
      <c r="I28" s="775"/>
      <c r="J28" s="775"/>
      <c r="K28" s="776"/>
      <c r="L28" s="991"/>
      <c r="M28" s="810"/>
    </row>
    <row r="29" spans="1:15" ht="26.1" customHeight="1">
      <c r="A29" s="771"/>
      <c r="C29" s="750"/>
      <c r="D29" s="762" t="s">
        <v>64</v>
      </c>
      <c r="E29" s="1000" t="s">
        <v>618</v>
      </c>
      <c r="F29" s="1000"/>
      <c r="G29" s="1000"/>
      <c r="H29" s="1000"/>
      <c r="I29" s="1000"/>
      <c r="J29" s="1000"/>
      <c r="K29" s="1000"/>
      <c r="L29" s="798"/>
      <c r="M29" s="810"/>
    </row>
    <row r="30" spans="1:15" ht="112.5" customHeight="1">
      <c r="A30" s="771"/>
      <c r="C30" s="1010"/>
      <c r="D30" s="1014" t="s">
        <v>428</v>
      </c>
      <c r="E30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0" s="1013" t="str">
        <f>IF('Перечень тарифов'!J21="","наименование отсутствует","" &amp; 'Перечень тарифов'!J21 &amp; "")</f>
        <v>тариф на горячую воду</v>
      </c>
      <c r="G30" s="774"/>
      <c r="H30" s="863" t="s">
        <v>1440</v>
      </c>
      <c r="I30" s="855" t="s">
        <v>1441</v>
      </c>
      <c r="J30" s="877">
        <v>0</v>
      </c>
      <c r="K30" s="774" t="s">
        <v>434</v>
      </c>
      <c r="L30" s="989" t="s">
        <v>619</v>
      </c>
      <c r="M30" s="810"/>
      <c r="O30" s="767" t="s">
        <v>539</v>
      </c>
    </row>
    <row r="31" spans="1:15" ht="18.75">
      <c r="A31" s="771"/>
      <c r="C31" s="1010"/>
      <c r="D31" s="1015"/>
      <c r="E31" s="1012"/>
      <c r="F31" s="1013"/>
      <c r="G31" s="812"/>
      <c r="H31" s="807" t="s">
        <v>258</v>
      </c>
      <c r="I31" s="775"/>
      <c r="J31" s="775"/>
      <c r="K31" s="776"/>
      <c r="L31" s="991"/>
      <c r="M31" s="810"/>
    </row>
    <row r="32" spans="1:15" ht="25.5" customHeight="1">
      <c r="A32" s="771"/>
      <c r="B32" s="761">
        <v>3</v>
      </c>
      <c r="C32" s="750"/>
      <c r="D32" s="762" t="s">
        <v>169</v>
      </c>
      <c r="E32" s="1000" t="s">
        <v>620</v>
      </c>
      <c r="F32" s="1000"/>
      <c r="G32" s="1000"/>
      <c r="H32" s="1000"/>
      <c r="I32" s="1000"/>
      <c r="J32" s="1000"/>
      <c r="K32" s="1000"/>
      <c r="L32" s="798"/>
      <c r="M32" s="810"/>
    </row>
    <row r="33" spans="1:15" ht="112.5" customHeight="1">
      <c r="A33" s="771"/>
      <c r="C33" s="1010"/>
      <c r="D33" s="1014" t="s">
        <v>603</v>
      </c>
      <c r="E33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3" s="1013" t="str">
        <f>IF('Перечень тарифов'!J21="","наименование отсутствует","" &amp; 'Перечень тарифов'!J21 &amp; "")</f>
        <v>тариф на горячую воду</v>
      </c>
      <c r="G33" s="774"/>
      <c r="H33" s="863" t="s">
        <v>1440</v>
      </c>
      <c r="I33" s="855" t="s">
        <v>1441</v>
      </c>
      <c r="J33" s="877">
        <v>0</v>
      </c>
      <c r="K33" s="774" t="s">
        <v>434</v>
      </c>
      <c r="L33" s="989" t="s">
        <v>621</v>
      </c>
      <c r="M33" s="810"/>
    </row>
    <row r="34" spans="1:15" ht="18.75">
      <c r="A34" s="771"/>
      <c r="C34" s="1010"/>
      <c r="D34" s="1015"/>
      <c r="E34" s="1012"/>
      <c r="F34" s="1013"/>
      <c r="G34" s="812"/>
      <c r="H34" s="807" t="s">
        <v>258</v>
      </c>
      <c r="I34" s="775"/>
      <c r="J34" s="775"/>
      <c r="K34" s="776"/>
      <c r="L34" s="991"/>
      <c r="M34" s="810"/>
    </row>
    <row r="35" spans="1:15" s="760" customFormat="1" ht="3" customHeight="1">
      <c r="A35" s="771"/>
      <c r="D35" s="814"/>
      <c r="E35" s="814"/>
      <c r="F35" s="814"/>
      <c r="G35" s="814"/>
      <c r="H35" s="814"/>
      <c r="I35" s="814"/>
      <c r="J35" s="814"/>
      <c r="K35" s="814"/>
      <c r="L35" s="814"/>
      <c r="N35" s="773"/>
      <c r="O35" s="773"/>
    </row>
    <row r="36" spans="1:15" ht="24.75" customHeight="1">
      <c r="D36" s="777">
        <v>1</v>
      </c>
      <c r="E36" s="980" t="s">
        <v>699</v>
      </c>
      <c r="F36" s="980"/>
      <c r="G36" s="980"/>
      <c r="H36" s="980"/>
      <c r="I36" s="980"/>
      <c r="J36" s="980"/>
      <c r="K36" s="980"/>
      <c r="L36" s="980"/>
    </row>
  </sheetData>
  <sheetProtection password="FA9C" sheet="1" objects="1" scenarios="1" formatColumns="0" formatRows="0"/>
  <mergeCells count="48">
    <mergeCell ref="E36:L36"/>
    <mergeCell ref="E32:K32"/>
    <mergeCell ref="C33:C34"/>
    <mergeCell ref="D33:D34"/>
    <mergeCell ref="E33:E34"/>
    <mergeCell ref="F33:F34"/>
    <mergeCell ref="L33:L34"/>
    <mergeCell ref="L30:L31"/>
    <mergeCell ref="L22:L25"/>
    <mergeCell ref="E26:K26"/>
    <mergeCell ref="C27:C28"/>
    <mergeCell ref="D27:D28"/>
    <mergeCell ref="E27:E28"/>
    <mergeCell ref="F27:F28"/>
    <mergeCell ref="L27:L28"/>
    <mergeCell ref="E29:K29"/>
    <mergeCell ref="C30:C31"/>
    <mergeCell ref="D30:D31"/>
    <mergeCell ref="E30:E31"/>
    <mergeCell ref="F30:F31"/>
    <mergeCell ref="G20:H20"/>
    <mergeCell ref="E21:K21"/>
    <mergeCell ref="C22:C25"/>
    <mergeCell ref="D22:D25"/>
    <mergeCell ref="E22:E25"/>
    <mergeCell ref="F22:F25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decimal" allowBlank="1" showErrorMessage="1" errorTitle="Ошибка" error="Допускается ввод только действительных чисел!" sqref="J33 J30 J27 J22:J24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33:I33 H30:I30 H27:I27 H17:I17 H22:I24"/>
    <dataValidation type="textLength" operator="lessThanOrEqual" allowBlank="1" showInputMessage="1" showErrorMessage="1" errorTitle="Ошибка" error="Допускается ввод не более 900 символов!" sqref="L33 L30 L27 L16:L17 L2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20 K1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b99fdf6e-9274-4378-9374-3185987908fe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49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6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3.7109375" style="93" hidden="1" customWidth="1"/>
    <col min="9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76"/>
    <col min="26" max="26" width="11.140625" style="276" customWidth="1"/>
    <col min="27" max="34" width="10.5703125" style="276"/>
    <col min="35" max="16384" width="10.5703125" style="34"/>
  </cols>
  <sheetData>
    <row r="1" spans="7:34" hidden="1">
      <c r="Q1" s="273"/>
      <c r="R1" s="273"/>
    </row>
    <row r="2" spans="7:34" hidden="1">
      <c r="U2" s="273"/>
    </row>
    <row r="3" spans="7:34" hidden="1"/>
    <row r="4" spans="7:34" ht="3" customHeight="1">
      <c r="J4" s="83"/>
      <c r="K4" s="83"/>
      <c r="L4" s="35"/>
      <c r="M4" s="35"/>
      <c r="N4" s="35"/>
      <c r="O4" s="98"/>
      <c r="P4" s="98"/>
      <c r="Q4" s="98"/>
      <c r="R4" s="98"/>
      <c r="S4" s="98"/>
      <c r="T4" s="98"/>
      <c r="U4" s="98"/>
    </row>
    <row r="5" spans="7:34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3"/>
    </row>
    <row r="6" spans="7:34" ht="3" customHeight="1">
      <c r="J6" s="83"/>
      <c r="K6" s="83"/>
      <c r="L6" s="35"/>
      <c r="M6" s="35"/>
      <c r="N6" s="35"/>
      <c r="O6" s="81"/>
      <c r="P6" s="81"/>
      <c r="Q6" s="81"/>
      <c r="R6" s="81"/>
      <c r="S6" s="81"/>
      <c r="T6" s="81"/>
      <c r="U6" s="81"/>
    </row>
    <row r="7" spans="7:34" s="820" customFormat="1" ht="6" hidden="1">
      <c r="G7" s="842"/>
      <c r="H7" s="842"/>
      <c r="L7" s="819"/>
      <c r="M7" s="818"/>
      <c r="N7" s="817"/>
      <c r="O7" s="1027"/>
      <c r="P7" s="1027"/>
      <c r="Q7" s="1027"/>
      <c r="R7" s="1027"/>
      <c r="S7" s="1027"/>
      <c r="T7" s="1027"/>
      <c r="U7" s="1027"/>
      <c r="V7" s="1027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34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992" t="str">
        <f>IF(datePr_ch="",IF(datePr="","",datePr),datePr_ch)</f>
        <v>15.04.2020</v>
      </c>
      <c r="P8" s="992"/>
      <c r="Q8" s="992"/>
      <c r="R8" s="992"/>
      <c r="S8" s="992"/>
      <c r="T8" s="992"/>
      <c r="U8" s="992"/>
      <c r="V8" s="992"/>
      <c r="W8" s="876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34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992" t="str">
        <f>IF(numberPr_ch="",IF(numberPr="","",numberPr),numberPr_ch)</f>
        <v>215</v>
      </c>
      <c r="P9" s="992"/>
      <c r="Q9" s="992"/>
      <c r="R9" s="992"/>
      <c r="S9" s="992"/>
      <c r="T9" s="992"/>
      <c r="U9" s="992"/>
      <c r="V9" s="992"/>
      <c r="W9" s="876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34" s="820" customFormat="1" ht="6" hidden="1">
      <c r="G10" s="842"/>
      <c r="H10" s="842"/>
      <c r="L10" s="819"/>
      <c r="M10" s="818"/>
      <c r="N10" s="817"/>
      <c r="O10" s="1027"/>
      <c r="P10" s="1027"/>
      <c r="Q10" s="1027"/>
      <c r="R10" s="1027"/>
      <c r="S10" s="1027"/>
      <c r="T10" s="1027"/>
      <c r="U10" s="1027"/>
      <c r="V10" s="1027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34" s="237" customFormat="1" ht="15.75" hidden="1" customHeight="1">
      <c r="G11" s="236"/>
      <c r="H11" s="236"/>
      <c r="L11" s="1023"/>
      <c r="M11" s="1023"/>
      <c r="N11" s="202"/>
      <c r="O11" s="266"/>
      <c r="P11" s="266"/>
      <c r="Q11" s="266"/>
      <c r="R11" s="266"/>
      <c r="S11" s="266"/>
      <c r="T11" s="266"/>
      <c r="U11" s="288" t="s">
        <v>357</v>
      </c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2"/>
    </row>
    <row r="12" spans="7:34" s="237" customFormat="1">
      <c r="G12" s="236"/>
      <c r="H12" s="236"/>
      <c r="L12" s="202"/>
      <c r="M12" s="202"/>
      <c r="N12" s="202"/>
      <c r="O12" s="1026"/>
      <c r="P12" s="1026"/>
      <c r="Q12" s="1026"/>
      <c r="R12" s="1026"/>
      <c r="S12" s="1026"/>
      <c r="T12" s="1026"/>
      <c r="U12" s="1026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</row>
    <row r="13" spans="7:34" ht="15" customHeight="1">
      <c r="J13" s="83"/>
      <c r="K13" s="83"/>
      <c r="L13" s="937" t="s">
        <v>430</v>
      </c>
      <c r="M13" s="937"/>
      <c r="N13" s="937"/>
      <c r="O13" s="937"/>
      <c r="P13" s="937"/>
      <c r="Q13" s="937"/>
      <c r="R13" s="937"/>
      <c r="S13" s="937"/>
      <c r="T13" s="937"/>
      <c r="U13" s="937"/>
      <c r="V13" s="937"/>
      <c r="W13" s="937" t="s">
        <v>431</v>
      </c>
    </row>
    <row r="14" spans="7:34" ht="15" customHeight="1">
      <c r="J14" s="83"/>
      <c r="K14" s="83"/>
      <c r="L14" s="937" t="s">
        <v>82</v>
      </c>
      <c r="M14" s="937" t="s">
        <v>383</v>
      </c>
      <c r="N14" s="937"/>
      <c r="O14" s="1035" t="s">
        <v>439</v>
      </c>
      <c r="P14" s="1035"/>
      <c r="Q14" s="1035"/>
      <c r="R14" s="1035"/>
      <c r="S14" s="1035"/>
      <c r="T14" s="1035"/>
      <c r="U14" s="937" t="s">
        <v>319</v>
      </c>
      <c r="V14" s="1024" t="s">
        <v>258</v>
      </c>
      <c r="W14" s="937"/>
    </row>
    <row r="15" spans="7:34" ht="14.25" customHeight="1">
      <c r="J15" s="83"/>
      <c r="K15" s="83"/>
      <c r="L15" s="937"/>
      <c r="M15" s="937"/>
      <c r="N15" s="937"/>
      <c r="O15" s="235" t="s">
        <v>440</v>
      </c>
      <c r="P15" s="1019" t="s">
        <v>254</v>
      </c>
      <c r="Q15" s="1019"/>
      <c r="R15" s="969" t="s">
        <v>441</v>
      </c>
      <c r="S15" s="969"/>
      <c r="T15" s="969"/>
      <c r="U15" s="937"/>
      <c r="V15" s="1024"/>
      <c r="W15" s="937"/>
    </row>
    <row r="16" spans="7:34" ht="33.75" customHeight="1">
      <c r="J16" s="83"/>
      <c r="K16" s="83"/>
      <c r="L16" s="937"/>
      <c r="M16" s="937"/>
      <c r="N16" s="937"/>
      <c r="O16" s="396" t="s">
        <v>442</v>
      </c>
      <c r="P16" s="397" t="s">
        <v>443</v>
      </c>
      <c r="Q16" s="397" t="s">
        <v>366</v>
      </c>
      <c r="R16" s="398" t="s">
        <v>257</v>
      </c>
      <c r="S16" s="1020" t="s">
        <v>256</v>
      </c>
      <c r="T16" s="1020"/>
      <c r="U16" s="937"/>
      <c r="V16" s="1024"/>
      <c r="W16" s="937"/>
    </row>
    <row r="17" spans="1:35" ht="12" customHeight="1">
      <c r="J17" s="83"/>
      <c r="K17" s="232">
        <v>1</v>
      </c>
      <c r="L17" s="537" t="s">
        <v>83</v>
      </c>
      <c r="M17" s="537" t="s">
        <v>49</v>
      </c>
      <c r="N17" s="543" t="str">
        <f ca="1">OFFSET(N17,0,-1)</f>
        <v>2</v>
      </c>
      <c r="O17" s="538">
        <f ca="1">OFFSET(O17,0,-1)+1</f>
        <v>3</v>
      </c>
      <c r="P17" s="538">
        <f ca="1">OFFSET(P17,0,-1)+1</f>
        <v>4</v>
      </c>
      <c r="Q17" s="538">
        <f ca="1">OFFSET(Q17,0,-1)+1</f>
        <v>5</v>
      </c>
      <c r="R17" s="538">
        <f ca="1">OFFSET(R17,0,-1)+1</f>
        <v>6</v>
      </c>
      <c r="S17" s="1025">
        <f ca="1">OFFSET(S17,0,-1)+1</f>
        <v>7</v>
      </c>
      <c r="T17" s="1025"/>
      <c r="U17" s="538">
        <f ca="1">OFFSET(U17,0,-2)+1</f>
        <v>8</v>
      </c>
      <c r="V17" s="543">
        <f ca="1">OFFSET(V17,0,-1)</f>
        <v>8</v>
      </c>
      <c r="W17" s="538">
        <f ca="1">OFFSET(W17,0,-1)+1</f>
        <v>9</v>
      </c>
    </row>
    <row r="18" spans="1:35" ht="22.5">
      <c r="A18" s="1017">
        <v>1</v>
      </c>
      <c r="B18" s="581"/>
      <c r="C18" s="581"/>
      <c r="D18" s="581"/>
      <c r="E18" s="582"/>
      <c r="F18" s="582"/>
      <c r="G18" s="583"/>
      <c r="H18" s="382"/>
      <c r="I18" s="315"/>
      <c r="J18" s="175"/>
      <c r="K18" s="175"/>
      <c r="L18" s="529">
        <f>mergeValue(A18)</f>
        <v>1</v>
      </c>
      <c r="M18" s="536" t="s">
        <v>21</v>
      </c>
      <c r="N18" s="542"/>
      <c r="O18" s="967"/>
      <c r="P18" s="967"/>
      <c r="Q18" s="967"/>
      <c r="R18" s="967"/>
      <c r="S18" s="967"/>
      <c r="T18" s="967"/>
      <c r="U18" s="967"/>
      <c r="V18" s="967"/>
      <c r="W18" s="656" t="s">
        <v>627</v>
      </c>
    </row>
    <row r="19" spans="1:35" ht="22.5">
      <c r="A19" s="1017"/>
      <c r="B19" s="1017">
        <v>1</v>
      </c>
      <c r="C19" s="581"/>
      <c r="D19" s="581"/>
      <c r="E19" s="584"/>
      <c r="F19" s="583"/>
      <c r="G19" s="583"/>
      <c r="H19" s="382"/>
      <c r="I19" s="192"/>
      <c r="J19" s="176"/>
      <c r="K19" s="34"/>
      <c r="L19" s="312" t="str">
        <f>mergeValue(A19) &amp;"."&amp; mergeValue(B19)</f>
        <v>1.1</v>
      </c>
      <c r="M19" s="155" t="s">
        <v>16</v>
      </c>
      <c r="N19" s="264"/>
      <c r="O19" s="1029"/>
      <c r="P19" s="1029"/>
      <c r="Q19" s="1029"/>
      <c r="R19" s="1029"/>
      <c r="S19" s="1029"/>
      <c r="T19" s="1029"/>
      <c r="U19" s="1029"/>
      <c r="V19" s="1029"/>
      <c r="W19" s="509" t="s">
        <v>449</v>
      </c>
    </row>
    <row r="20" spans="1:35" ht="45">
      <c r="A20" s="1017"/>
      <c r="B20" s="1017"/>
      <c r="C20" s="1017">
        <v>1</v>
      </c>
      <c r="D20" s="581"/>
      <c r="E20" s="584"/>
      <c r="F20" s="583"/>
      <c r="G20" s="583"/>
      <c r="H20" s="382"/>
      <c r="I20" s="316"/>
      <c r="J20" s="176"/>
      <c r="K20" s="98"/>
      <c r="L20" s="312" t="str">
        <f>mergeValue(A20) &amp;"."&amp; mergeValue(B20)&amp;"."&amp; mergeValue(C20)</f>
        <v>1.1.1</v>
      </c>
      <c r="M20" s="156" t="s">
        <v>560</v>
      </c>
      <c r="N20" s="264"/>
      <c r="O20" s="1029"/>
      <c r="P20" s="1029"/>
      <c r="Q20" s="1029"/>
      <c r="R20" s="1029"/>
      <c r="S20" s="1029"/>
      <c r="T20" s="1029"/>
      <c r="U20" s="1029"/>
      <c r="V20" s="1029"/>
      <c r="W20" s="509" t="s">
        <v>561</v>
      </c>
      <c r="AA20" s="290"/>
    </row>
    <row r="21" spans="1:35" ht="33.75">
      <c r="A21" s="1017"/>
      <c r="B21" s="1017"/>
      <c r="C21" s="1017"/>
      <c r="D21" s="1017">
        <v>1</v>
      </c>
      <c r="E21" s="584"/>
      <c r="F21" s="583"/>
      <c r="G21" s="583"/>
      <c r="H21" s="1026"/>
      <c r="I21" s="1034"/>
      <c r="J21" s="176"/>
      <c r="K21" s="98"/>
      <c r="L21" s="312" t="str">
        <f>mergeValue(A21) &amp;"."&amp; mergeValue(B21)&amp;"."&amp; mergeValue(C21)&amp;"."&amp; mergeValue(D21)</f>
        <v>1.1.1.1</v>
      </c>
      <c r="M21" s="157" t="s">
        <v>384</v>
      </c>
      <c r="N21" s="264"/>
      <c r="O21" s="1028"/>
      <c r="P21" s="1028"/>
      <c r="Q21" s="1028"/>
      <c r="R21" s="1028"/>
      <c r="S21" s="1028"/>
      <c r="T21" s="1028"/>
      <c r="U21" s="1028"/>
      <c r="V21" s="1028"/>
      <c r="W21" s="509" t="s">
        <v>575</v>
      </c>
      <c r="AA21" s="290"/>
    </row>
    <row r="22" spans="1:35" ht="33.75">
      <c r="A22" s="1017"/>
      <c r="B22" s="1017"/>
      <c r="C22" s="1017"/>
      <c r="D22" s="1017"/>
      <c r="E22" s="1018" t="s">
        <v>83</v>
      </c>
      <c r="F22" s="581"/>
      <c r="G22" s="583"/>
      <c r="H22" s="1026"/>
      <c r="I22" s="1034"/>
      <c r="J22" s="1026"/>
      <c r="K22" s="98"/>
      <c r="L22" s="312" t="str">
        <f>mergeValue(A22) &amp;"."&amp; mergeValue(B22)&amp;"."&amp; mergeValue(C22)&amp;"."&amp; mergeValue(D22)&amp;"."&amp; mergeValue(E22)</f>
        <v>1.1.1.1.1</v>
      </c>
      <c r="M22" s="167" t="s">
        <v>10</v>
      </c>
      <c r="N22" s="265"/>
      <c r="O22" s="1031"/>
      <c r="P22" s="1031"/>
      <c r="Q22" s="1031"/>
      <c r="R22" s="1031"/>
      <c r="S22" s="1031"/>
      <c r="T22" s="1031"/>
      <c r="U22" s="1031"/>
      <c r="V22" s="1032"/>
      <c r="W22" s="509" t="s">
        <v>450</v>
      </c>
      <c r="Y22" s="290" t="str">
        <f>strCheckUnique(Z22:Z25)</f>
        <v/>
      </c>
      <c r="AA22" s="290"/>
    </row>
    <row r="23" spans="1:35" ht="156" customHeight="1">
      <c r="A23" s="1017"/>
      <c r="B23" s="1017"/>
      <c r="C23" s="1017"/>
      <c r="D23" s="1017"/>
      <c r="E23" s="1018"/>
      <c r="F23" s="646">
        <v>1</v>
      </c>
      <c r="G23" s="581"/>
      <c r="H23" s="1026"/>
      <c r="I23" s="1034"/>
      <c r="J23" s="1026"/>
      <c r="K23" s="316"/>
      <c r="L23" s="312" t="str">
        <f>mergeValue(A23) &amp;"."&amp; mergeValue(B23)&amp;"."&amp; mergeValue(C23)&amp;"."&amp; mergeValue(D23)&amp;"."&amp; mergeValue(E23)&amp;"."&amp; mergeValue(F23)</f>
        <v>1.1.1.1.1.1</v>
      </c>
      <c r="M23" s="847"/>
      <c r="N23" s="1033"/>
      <c r="O23" s="187"/>
      <c r="P23" s="187"/>
      <c r="Q23" s="187"/>
      <c r="R23" s="1021"/>
      <c r="S23" s="1022" t="s">
        <v>74</v>
      </c>
      <c r="T23" s="1021"/>
      <c r="U23" s="1022" t="s">
        <v>75</v>
      </c>
      <c r="V23" s="629"/>
      <c r="W23" s="989" t="s">
        <v>629</v>
      </c>
      <c r="X23" s="276" t="str">
        <f>strCheckDate(O24:V24)</f>
        <v/>
      </c>
      <c r="Z23" s="290" t="str">
        <f>IF(M23="","",M23 )</f>
        <v/>
      </c>
      <c r="AA23" s="290"/>
      <c r="AB23" s="290"/>
      <c r="AC23" s="290"/>
    </row>
    <row r="24" spans="1:35" ht="14.25" hidden="1" customHeight="1">
      <c r="A24" s="1017"/>
      <c r="B24" s="1017"/>
      <c r="C24" s="1017"/>
      <c r="D24" s="1017"/>
      <c r="E24" s="1018"/>
      <c r="F24" s="646"/>
      <c r="G24" s="581"/>
      <c r="H24" s="1026"/>
      <c r="I24" s="1034"/>
      <c r="J24" s="1026"/>
      <c r="K24" s="316"/>
      <c r="L24" s="166"/>
      <c r="M24" s="196"/>
      <c r="N24" s="1033"/>
      <c r="O24" s="277"/>
      <c r="P24" s="274"/>
      <c r="Q24" s="275" t="str">
        <f>R23 &amp; "-" &amp; T23</f>
        <v>-</v>
      </c>
      <c r="R24" s="1021"/>
      <c r="S24" s="1022"/>
      <c r="T24" s="1030"/>
      <c r="U24" s="1022"/>
      <c r="V24" s="629"/>
      <c r="W24" s="990"/>
      <c r="AA24" s="290"/>
    </row>
    <row r="25" spans="1:35" customFormat="1" ht="15" customHeight="1">
      <c r="A25" s="1017"/>
      <c r="B25" s="1017"/>
      <c r="C25" s="1017"/>
      <c r="D25" s="1017"/>
      <c r="E25" s="1018"/>
      <c r="F25" s="585"/>
      <c r="G25" s="583"/>
      <c r="H25" s="1026"/>
      <c r="I25" s="1034"/>
      <c r="J25" s="1026"/>
      <c r="K25" s="193"/>
      <c r="L25" s="109"/>
      <c r="M25" s="170" t="s">
        <v>385</v>
      </c>
      <c r="N25" s="190"/>
      <c r="O25" s="153"/>
      <c r="P25" s="153"/>
      <c r="Q25" s="153"/>
      <c r="R25" s="244"/>
      <c r="S25" s="191"/>
      <c r="T25" s="191"/>
      <c r="U25" s="191"/>
      <c r="V25" s="182"/>
      <c r="W25" s="991"/>
      <c r="X25" s="280"/>
      <c r="Y25" s="280"/>
      <c r="Z25" s="280"/>
      <c r="AA25" s="290"/>
      <c r="AB25" s="280"/>
      <c r="AC25" s="276"/>
      <c r="AD25" s="276"/>
      <c r="AE25" s="276"/>
      <c r="AF25" s="276"/>
      <c r="AG25" s="276"/>
      <c r="AH25" s="276"/>
      <c r="AI25" s="34"/>
    </row>
    <row r="26" spans="1:35" customFormat="1" ht="15" customHeight="1">
      <c r="A26" s="1017"/>
      <c r="B26" s="1017"/>
      <c r="C26" s="1017"/>
      <c r="D26" s="1017"/>
      <c r="E26" s="584"/>
      <c r="F26" s="585"/>
      <c r="G26" s="583"/>
      <c r="H26" s="1026"/>
      <c r="I26" s="1034"/>
      <c r="J26" s="82"/>
      <c r="K26" s="193"/>
      <c r="L26" s="109"/>
      <c r="M26" s="160" t="s">
        <v>13</v>
      </c>
      <c r="N26" s="190"/>
      <c r="O26" s="153"/>
      <c r="P26" s="153"/>
      <c r="Q26" s="153"/>
      <c r="R26" s="244"/>
      <c r="S26" s="191"/>
      <c r="T26" s="191"/>
      <c r="U26" s="190"/>
      <c r="V26" s="191"/>
      <c r="W26" s="181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</row>
    <row r="27" spans="1:35" customFormat="1" ht="15" customHeight="1">
      <c r="A27" s="1017"/>
      <c r="B27" s="1017"/>
      <c r="C27" s="1017"/>
      <c r="D27" s="586"/>
      <c r="E27" s="586"/>
      <c r="F27" s="587"/>
      <c r="G27" s="586"/>
      <c r="H27" s="382"/>
      <c r="I27" s="193"/>
      <c r="J27" s="82"/>
      <c r="K27" s="175"/>
      <c r="L27" s="109"/>
      <c r="M27" s="159" t="s">
        <v>386</v>
      </c>
      <c r="N27" s="190"/>
      <c r="O27" s="153"/>
      <c r="P27" s="153"/>
      <c r="Q27" s="153"/>
      <c r="R27" s="244"/>
      <c r="S27" s="191"/>
      <c r="T27" s="191"/>
      <c r="U27" s="190"/>
      <c r="V27" s="191"/>
      <c r="W27" s="181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</row>
    <row r="28" spans="1:35" customFormat="1" ht="15" customHeight="1">
      <c r="A28" s="1017"/>
      <c r="B28" s="1017"/>
      <c r="C28" s="586"/>
      <c r="D28" s="586"/>
      <c r="E28" s="586"/>
      <c r="F28" s="587"/>
      <c r="G28" s="586"/>
      <c r="H28" s="382"/>
      <c r="I28" s="193"/>
      <c r="J28" s="82"/>
      <c r="K28" s="175"/>
      <c r="L28" s="109"/>
      <c r="M28" s="158" t="s">
        <v>365</v>
      </c>
      <c r="N28" s="191"/>
      <c r="O28" s="158"/>
      <c r="P28" s="158"/>
      <c r="Q28" s="158"/>
      <c r="R28" s="244"/>
      <c r="S28" s="191"/>
      <c r="T28" s="191"/>
      <c r="U28" s="190"/>
      <c r="V28" s="191"/>
      <c r="W28" s="181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</row>
    <row r="29" spans="1:35" customFormat="1" ht="15" customHeight="1">
      <c r="A29" s="1017"/>
      <c r="B29" s="586"/>
      <c r="C29" s="586"/>
      <c r="D29" s="586"/>
      <c r="E29" s="586"/>
      <c r="F29" s="587"/>
      <c r="G29" s="586"/>
      <c r="H29" s="382"/>
      <c r="I29" s="193"/>
      <c r="J29" s="82"/>
      <c r="K29" s="175"/>
      <c r="L29" s="109"/>
      <c r="M29" s="172" t="s">
        <v>19</v>
      </c>
      <c r="N29" s="191"/>
      <c r="O29" s="158"/>
      <c r="P29" s="158"/>
      <c r="Q29" s="158"/>
      <c r="R29" s="244"/>
      <c r="S29" s="191"/>
      <c r="T29" s="191"/>
      <c r="U29" s="190"/>
      <c r="V29" s="191"/>
      <c r="W29" s="181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</row>
    <row r="30" spans="1:35" customFormat="1" ht="15" customHeight="1">
      <c r="A30" s="313"/>
      <c r="B30" s="318"/>
      <c r="C30" s="318"/>
      <c r="D30" s="318"/>
      <c r="E30" s="319"/>
      <c r="F30" s="318"/>
      <c r="G30" s="382"/>
      <c r="H30" s="382"/>
      <c r="I30" s="192"/>
      <c r="J30" s="82"/>
      <c r="K30" s="316"/>
      <c r="L30" s="109"/>
      <c r="M30" s="201" t="s">
        <v>291</v>
      </c>
      <c r="N30" s="191"/>
      <c r="O30" s="158"/>
      <c r="P30" s="158"/>
      <c r="Q30" s="158"/>
      <c r="R30" s="244"/>
      <c r="S30" s="191"/>
      <c r="T30" s="191"/>
      <c r="U30" s="190"/>
      <c r="V30" s="191"/>
      <c r="W30" s="181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</row>
    <row r="31" spans="1:35" ht="3" customHeight="1"/>
    <row r="32" spans="1:35" ht="48.95" customHeight="1">
      <c r="L32" s="580">
        <v>1</v>
      </c>
      <c r="M32" s="980" t="s">
        <v>700</v>
      </c>
      <c r="N32" s="980"/>
      <c r="O32" s="980"/>
      <c r="P32" s="980"/>
      <c r="Q32" s="980"/>
      <c r="R32" s="980"/>
      <c r="S32" s="980"/>
      <c r="T32" s="980"/>
      <c r="U32" s="980"/>
      <c r="V32" s="980"/>
    </row>
  </sheetData>
  <sheetProtection password="FA9C" sheet="1" objects="1" scenarios="1" formatColumns="0" formatRows="0"/>
  <dataConsolidate leftLabels="1"/>
  <mergeCells count="39">
    <mergeCell ref="O7:V7"/>
    <mergeCell ref="O10:V10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O19:V19"/>
    <mergeCell ref="O18:V18"/>
    <mergeCell ref="O14:T14"/>
    <mergeCell ref="R15:T15"/>
    <mergeCell ref="W23:W25"/>
    <mergeCell ref="L5:U5"/>
    <mergeCell ref="P15:Q15"/>
    <mergeCell ref="S16:T16"/>
    <mergeCell ref="R23:R24"/>
    <mergeCell ref="U23:U24"/>
    <mergeCell ref="L11:M11"/>
    <mergeCell ref="V14:V16"/>
    <mergeCell ref="W13:W16"/>
    <mergeCell ref="O8:V8"/>
    <mergeCell ref="O9:V9"/>
    <mergeCell ref="S17:T17"/>
    <mergeCell ref="L13:V13"/>
    <mergeCell ref="O12:U12"/>
    <mergeCell ref="L14:L16"/>
    <mergeCell ref="M14:M16"/>
    <mergeCell ref="N14:N16"/>
    <mergeCell ref="U14:U16"/>
    <mergeCell ref="D21:D26"/>
    <mergeCell ref="A18:A29"/>
    <mergeCell ref="B19:B28"/>
    <mergeCell ref="C20:C27"/>
    <mergeCell ref="E22:E25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51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 t="str">
        <f>IF('Перечень тарифов'!R21="","наименование отсутствует","" &amp; 'Перечень тарифов'!R21 &amp; "")</f>
        <v>наименование отсутствует</v>
      </c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 t="str">
        <f>IF('Перечень тарифов'!F21="","наименование отсутствует","" &amp; 'Перечень тарифов'!F21 &amp; "")</f>
        <v>Горячее водоснабжение</v>
      </c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 t="str">
        <f>IF(Территории!H13="","","" &amp; Территории!H13 &amp; "")</f>
        <v>город Нижний Новгород</v>
      </c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56.25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 t="str">
        <f>IF(Территории!R14="","","" &amp; Территории!R14 &amp; "")</f>
        <v>город Нижний Новгород (22701000)</v>
      </c>
      <c r="I13" s="88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423" customFormat="1" ht="3" customHeight="1">
      <c r="A14" s="425"/>
      <c r="B14" s="425"/>
      <c r="C14" s="425"/>
      <c r="D14" s="425"/>
      <c r="F14" s="441"/>
      <c r="G14" s="442"/>
      <c r="H14" s="443"/>
      <c r="I14" s="444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</row>
    <row r="15" spans="1:20" s="423" customFormat="1" ht="15" customHeight="1">
      <c r="A15" s="425"/>
      <c r="B15" s="425"/>
      <c r="C15" s="425"/>
      <c r="D15" s="425"/>
      <c r="F15" s="422"/>
      <c r="G15" s="980" t="s">
        <v>554</v>
      </c>
      <c r="H15" s="980"/>
      <c r="I15" s="31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FL30"/>
  <sheetViews>
    <sheetView showGridLines="0" topLeftCell="EE4" zoomScaleNormal="100" workbookViewId="0">
      <selection activeCell="ES34" sqref="ES34"/>
    </sheetView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42578125" style="34" hidden="1" customWidth="1"/>
    <col min="15" max="15" width="1.7109375" style="600" hidden="1" customWidth="1"/>
    <col min="16" max="16" width="20.7109375" style="600" hidden="1" customWidth="1"/>
    <col min="17" max="18" width="23.7109375" style="600" hidden="1" customWidth="1"/>
    <col min="19" max="23" width="23.7109375" style="600" customWidth="1"/>
    <col min="24" max="24" width="1.7109375" style="600" hidden="1" customWidth="1"/>
    <col min="25" max="25" width="11.7109375" style="600" customWidth="1"/>
    <col min="26" max="26" width="3.7109375" style="600" customWidth="1"/>
    <col min="27" max="27" width="11.7109375" style="600" customWidth="1"/>
    <col min="28" max="28" width="8.5703125" style="600" customWidth="1"/>
    <col min="29" max="29" width="1.7109375" style="823" hidden="1" customWidth="1"/>
    <col min="30" max="30" width="20.7109375" style="823" hidden="1" customWidth="1"/>
    <col min="31" max="32" width="23.7109375" style="823" hidden="1" customWidth="1"/>
    <col min="33" max="37" width="23.7109375" style="823" customWidth="1"/>
    <col min="38" max="38" width="1.7109375" style="823" hidden="1" customWidth="1"/>
    <col min="39" max="39" width="11.7109375" style="823" customWidth="1"/>
    <col min="40" max="40" width="3.7109375" style="823" customWidth="1"/>
    <col min="41" max="41" width="11.7109375" style="823" customWidth="1"/>
    <col min="42" max="42" width="8.5703125" style="823" customWidth="1"/>
    <col min="43" max="43" width="1.7109375" style="823" hidden="1" customWidth="1"/>
    <col min="44" max="44" width="20.7109375" style="823" hidden="1" customWidth="1"/>
    <col min="45" max="46" width="23.7109375" style="823" hidden="1" customWidth="1"/>
    <col min="47" max="51" width="23.7109375" style="823" customWidth="1"/>
    <col min="52" max="52" width="1.7109375" style="823" hidden="1" customWidth="1"/>
    <col min="53" max="53" width="11.7109375" style="823" customWidth="1"/>
    <col min="54" max="54" width="3.7109375" style="823" customWidth="1"/>
    <col min="55" max="55" width="11.7109375" style="823" customWidth="1"/>
    <col min="56" max="56" width="8.5703125" style="823" customWidth="1"/>
    <col min="57" max="57" width="1.7109375" style="823" hidden="1" customWidth="1"/>
    <col min="58" max="58" width="20.7109375" style="823" hidden="1" customWidth="1"/>
    <col min="59" max="60" width="23.7109375" style="823" hidden="1" customWidth="1"/>
    <col min="61" max="65" width="23.7109375" style="823" customWidth="1"/>
    <col min="66" max="66" width="1.7109375" style="823" hidden="1" customWidth="1"/>
    <col min="67" max="67" width="11.7109375" style="823" customWidth="1"/>
    <col min="68" max="68" width="3.7109375" style="823" customWidth="1"/>
    <col min="69" max="69" width="11.7109375" style="823" customWidth="1"/>
    <col min="70" max="70" width="8.5703125" style="823" customWidth="1"/>
    <col min="71" max="71" width="1.7109375" style="823" hidden="1" customWidth="1"/>
    <col min="72" max="72" width="20.7109375" style="823" hidden="1" customWidth="1"/>
    <col min="73" max="74" width="23.7109375" style="823" hidden="1" customWidth="1"/>
    <col min="75" max="79" width="23.7109375" style="823" customWidth="1"/>
    <col min="80" max="80" width="1.7109375" style="823" hidden="1" customWidth="1"/>
    <col min="81" max="81" width="11.7109375" style="823" customWidth="1"/>
    <col min="82" max="82" width="3.7109375" style="823" customWidth="1"/>
    <col min="83" max="83" width="11.7109375" style="823" customWidth="1"/>
    <col min="84" max="84" width="8.5703125" style="823" customWidth="1"/>
    <col min="85" max="85" width="1.7109375" style="823" hidden="1" customWidth="1"/>
    <col min="86" max="86" width="20.7109375" style="823" hidden="1" customWidth="1"/>
    <col min="87" max="88" width="23.7109375" style="823" hidden="1" customWidth="1"/>
    <col min="89" max="93" width="23.7109375" style="823" customWidth="1"/>
    <col min="94" max="94" width="1.7109375" style="823" hidden="1" customWidth="1"/>
    <col min="95" max="95" width="11.7109375" style="823" customWidth="1"/>
    <col min="96" max="96" width="3.7109375" style="823" customWidth="1"/>
    <col min="97" max="97" width="11.7109375" style="823" customWidth="1"/>
    <col min="98" max="98" width="8.5703125" style="823" customWidth="1"/>
    <col min="99" max="99" width="1.7109375" style="823" hidden="1" customWidth="1"/>
    <col min="100" max="100" width="20.7109375" style="823" hidden="1" customWidth="1"/>
    <col min="101" max="102" width="23.7109375" style="823" hidden="1" customWidth="1"/>
    <col min="103" max="107" width="23.7109375" style="823" customWidth="1"/>
    <col min="108" max="108" width="1.7109375" style="823" hidden="1" customWidth="1"/>
    <col min="109" max="109" width="11.7109375" style="823" customWidth="1"/>
    <col min="110" max="110" width="3.7109375" style="823" customWidth="1"/>
    <col min="111" max="111" width="11.7109375" style="823" customWidth="1"/>
    <col min="112" max="112" width="8.5703125" style="823" customWidth="1"/>
    <col min="113" max="113" width="1.7109375" style="823" hidden="1" customWidth="1"/>
    <col min="114" max="114" width="20.7109375" style="823" hidden="1" customWidth="1"/>
    <col min="115" max="116" width="23.7109375" style="823" hidden="1" customWidth="1"/>
    <col min="117" max="121" width="23.7109375" style="823" customWidth="1"/>
    <col min="122" max="122" width="1.7109375" style="823" hidden="1" customWidth="1"/>
    <col min="123" max="123" width="11.7109375" style="823" customWidth="1"/>
    <col min="124" max="124" width="3.7109375" style="823" customWidth="1"/>
    <col min="125" max="125" width="11.7109375" style="823" customWidth="1"/>
    <col min="126" max="126" width="8.5703125" style="823" customWidth="1"/>
    <col min="127" max="127" width="1.7109375" style="823" hidden="1" customWidth="1"/>
    <col min="128" max="128" width="20.7109375" style="823" hidden="1" customWidth="1"/>
    <col min="129" max="130" width="23.7109375" style="823" hidden="1" customWidth="1"/>
    <col min="131" max="135" width="23.7109375" style="823" customWidth="1"/>
    <col min="136" max="136" width="1.7109375" style="823" hidden="1" customWidth="1"/>
    <col min="137" max="137" width="11.7109375" style="823" customWidth="1"/>
    <col min="138" max="138" width="3.7109375" style="823" customWidth="1"/>
    <col min="139" max="139" width="11.7109375" style="823" customWidth="1"/>
    <col min="140" max="140" width="8.5703125" style="823" customWidth="1"/>
    <col min="141" max="141" width="1.7109375" style="823" hidden="1" customWidth="1"/>
    <col min="142" max="142" width="20.7109375" style="823" hidden="1" customWidth="1"/>
    <col min="143" max="144" width="23.7109375" style="823" hidden="1" customWidth="1"/>
    <col min="145" max="149" width="23.7109375" style="823" customWidth="1"/>
    <col min="150" max="150" width="1.7109375" style="823" hidden="1" customWidth="1"/>
    <col min="151" max="151" width="11.7109375" style="823" customWidth="1"/>
    <col min="152" max="152" width="3.7109375" style="823" customWidth="1"/>
    <col min="153" max="153" width="11.7109375" style="823" customWidth="1"/>
    <col min="154" max="154" width="8.5703125" style="823" hidden="1" customWidth="1"/>
    <col min="155" max="155" width="4.7109375" style="600" customWidth="1"/>
    <col min="156" max="156" width="115.7109375" style="600" customWidth="1"/>
    <col min="157" max="158" width="10.5703125" style="636"/>
    <col min="159" max="159" width="11.140625" style="636" customWidth="1"/>
    <col min="160" max="163" width="10.5703125" style="636"/>
    <col min="164" max="168" width="10.5703125" style="276"/>
    <col min="169" max="16384" width="10.5703125" style="34"/>
  </cols>
  <sheetData>
    <row r="1" spans="7:168" ht="14.25" hidden="1" customHeight="1">
      <c r="R1" s="633"/>
      <c r="S1" s="633"/>
      <c r="T1" s="633"/>
      <c r="U1" s="633"/>
      <c r="V1" s="633"/>
      <c r="W1" s="633"/>
      <c r="X1" s="633"/>
      <c r="Y1" s="633"/>
      <c r="AF1" s="633"/>
      <c r="AG1" s="633"/>
      <c r="AH1" s="633"/>
      <c r="AI1" s="633"/>
      <c r="AJ1" s="633"/>
      <c r="AK1" s="633"/>
      <c r="AL1" s="633"/>
      <c r="AM1" s="633"/>
      <c r="AT1" s="633"/>
      <c r="AU1" s="633"/>
      <c r="AV1" s="633"/>
      <c r="AW1" s="633"/>
      <c r="AX1" s="633"/>
      <c r="AY1" s="633"/>
      <c r="AZ1" s="633"/>
      <c r="BA1" s="633"/>
      <c r="BH1" s="633"/>
      <c r="BI1" s="633"/>
      <c r="BJ1" s="633"/>
      <c r="BK1" s="633"/>
      <c r="BL1" s="633"/>
      <c r="BM1" s="633"/>
      <c r="BN1" s="633"/>
      <c r="BO1" s="633"/>
      <c r="BV1" s="633"/>
      <c r="BW1" s="633"/>
      <c r="BX1" s="633"/>
      <c r="BY1" s="633"/>
      <c r="BZ1" s="633"/>
      <c r="CA1" s="633"/>
      <c r="CB1" s="633"/>
      <c r="CC1" s="633"/>
      <c r="CJ1" s="633"/>
      <c r="CK1" s="633"/>
      <c r="CL1" s="633"/>
      <c r="CM1" s="633"/>
      <c r="CN1" s="633"/>
      <c r="CO1" s="633"/>
      <c r="CP1" s="633"/>
      <c r="CQ1" s="633"/>
      <c r="CX1" s="633"/>
      <c r="CY1" s="633"/>
      <c r="CZ1" s="633"/>
      <c r="DA1" s="633"/>
      <c r="DB1" s="633"/>
      <c r="DC1" s="633"/>
      <c r="DD1" s="633"/>
      <c r="DE1" s="633"/>
      <c r="DL1" s="633"/>
      <c r="DM1" s="633"/>
      <c r="DN1" s="633"/>
      <c r="DO1" s="633"/>
      <c r="DP1" s="633"/>
      <c r="DQ1" s="633"/>
      <c r="DR1" s="633"/>
      <c r="DS1" s="633"/>
      <c r="DZ1" s="633"/>
      <c r="EA1" s="633"/>
      <c r="EB1" s="633"/>
      <c r="EC1" s="633"/>
      <c r="ED1" s="633"/>
      <c r="EE1" s="633"/>
      <c r="EF1" s="633"/>
      <c r="EG1" s="633"/>
      <c r="EN1" s="633"/>
      <c r="EO1" s="633"/>
      <c r="EP1" s="633"/>
      <c r="EQ1" s="633"/>
      <c r="ER1" s="633"/>
      <c r="ES1" s="633"/>
      <c r="ET1" s="633"/>
      <c r="EU1" s="633"/>
    </row>
    <row r="2" spans="7:168" ht="14.25" hidden="1" customHeight="1">
      <c r="AB2" s="633"/>
      <c r="AP2" s="633"/>
      <c r="BD2" s="633"/>
      <c r="BR2" s="633"/>
      <c r="CF2" s="633"/>
      <c r="CT2" s="633"/>
      <c r="DH2" s="633"/>
      <c r="DV2" s="633"/>
      <c r="EJ2" s="633"/>
      <c r="EX2" s="633"/>
    </row>
    <row r="3" spans="7:168" ht="14.25" hidden="1" customHeight="1"/>
    <row r="4" spans="7:168" ht="3" customHeight="1">
      <c r="J4" s="83"/>
      <c r="K4" s="83"/>
      <c r="L4" s="35"/>
      <c r="M4" s="35"/>
      <c r="N4" s="35"/>
      <c r="O4" s="604"/>
      <c r="P4" s="604"/>
      <c r="Q4" s="604"/>
      <c r="R4" s="604"/>
      <c r="S4" s="604"/>
      <c r="T4" s="604"/>
      <c r="U4" s="604"/>
      <c r="V4" s="604"/>
      <c r="W4" s="604"/>
      <c r="X4" s="604"/>
      <c r="Y4" s="604"/>
      <c r="Z4" s="604"/>
      <c r="AA4" s="604"/>
      <c r="AB4" s="604"/>
      <c r="AC4" s="674"/>
      <c r="AD4" s="674"/>
      <c r="AE4" s="674"/>
      <c r="AF4" s="674"/>
      <c r="AG4" s="674"/>
      <c r="AH4" s="674"/>
      <c r="AI4" s="674"/>
      <c r="AJ4" s="674"/>
      <c r="AK4" s="674"/>
      <c r="AL4" s="674"/>
      <c r="AM4" s="674"/>
      <c r="AN4" s="674"/>
      <c r="AO4" s="674"/>
      <c r="AP4" s="674"/>
      <c r="AQ4" s="674"/>
      <c r="AR4" s="674"/>
      <c r="AS4" s="674"/>
      <c r="AT4" s="674"/>
      <c r="AU4" s="674"/>
      <c r="AV4" s="674"/>
      <c r="AW4" s="674"/>
      <c r="AX4" s="674"/>
      <c r="AY4" s="674"/>
      <c r="AZ4" s="674"/>
      <c r="BA4" s="674"/>
      <c r="BB4" s="674"/>
      <c r="BC4" s="674"/>
      <c r="BD4" s="674"/>
      <c r="BE4" s="674"/>
      <c r="BF4" s="674"/>
      <c r="BG4" s="674"/>
      <c r="BH4" s="674"/>
      <c r="BI4" s="674"/>
      <c r="BJ4" s="674"/>
      <c r="BK4" s="674"/>
      <c r="BL4" s="674"/>
      <c r="BM4" s="674"/>
      <c r="BN4" s="674"/>
      <c r="BO4" s="674"/>
      <c r="BP4" s="674"/>
      <c r="BQ4" s="674"/>
      <c r="BR4" s="674"/>
      <c r="BS4" s="674"/>
      <c r="BT4" s="674"/>
      <c r="BU4" s="674"/>
      <c r="BV4" s="674"/>
      <c r="BW4" s="674"/>
      <c r="BX4" s="674"/>
      <c r="BY4" s="674"/>
      <c r="BZ4" s="674"/>
      <c r="CA4" s="674"/>
      <c r="CB4" s="674"/>
      <c r="CC4" s="674"/>
      <c r="CD4" s="674"/>
      <c r="CE4" s="674"/>
      <c r="CF4" s="674"/>
      <c r="CG4" s="674"/>
      <c r="CH4" s="674"/>
      <c r="CI4" s="674"/>
      <c r="CJ4" s="674"/>
      <c r="CK4" s="674"/>
      <c r="CL4" s="674"/>
      <c r="CM4" s="674"/>
      <c r="CN4" s="674"/>
      <c r="CO4" s="674"/>
      <c r="CP4" s="674"/>
      <c r="CQ4" s="674"/>
      <c r="CR4" s="674"/>
      <c r="CS4" s="674"/>
      <c r="CT4" s="674"/>
      <c r="CU4" s="674"/>
      <c r="CV4" s="674"/>
      <c r="CW4" s="674"/>
      <c r="CX4" s="674"/>
      <c r="CY4" s="674"/>
      <c r="CZ4" s="674"/>
      <c r="DA4" s="674"/>
      <c r="DB4" s="674"/>
      <c r="DC4" s="674"/>
      <c r="DD4" s="674"/>
      <c r="DE4" s="674"/>
      <c r="DF4" s="674"/>
      <c r="DG4" s="674"/>
      <c r="DH4" s="674"/>
      <c r="DI4" s="674"/>
      <c r="DJ4" s="674"/>
      <c r="DK4" s="674"/>
      <c r="DL4" s="674"/>
      <c r="DM4" s="674"/>
      <c r="DN4" s="674"/>
      <c r="DO4" s="674"/>
      <c r="DP4" s="674"/>
      <c r="DQ4" s="674"/>
      <c r="DR4" s="674"/>
      <c r="DS4" s="674"/>
      <c r="DT4" s="674"/>
      <c r="DU4" s="674"/>
      <c r="DV4" s="674"/>
      <c r="DW4" s="674"/>
      <c r="DX4" s="674"/>
      <c r="DY4" s="674"/>
      <c r="DZ4" s="674"/>
      <c r="EA4" s="674"/>
      <c r="EB4" s="674"/>
      <c r="EC4" s="674"/>
      <c r="ED4" s="674"/>
      <c r="EE4" s="674"/>
      <c r="EF4" s="674"/>
      <c r="EG4" s="674"/>
      <c r="EH4" s="674"/>
      <c r="EI4" s="674"/>
      <c r="EJ4" s="674"/>
      <c r="EK4" s="674"/>
      <c r="EL4" s="674"/>
      <c r="EM4" s="674"/>
      <c r="EN4" s="674"/>
      <c r="EO4" s="674"/>
      <c r="EP4" s="674"/>
      <c r="EQ4" s="674"/>
      <c r="ER4" s="674"/>
      <c r="ES4" s="674"/>
      <c r="ET4" s="674"/>
      <c r="EU4" s="674"/>
      <c r="EV4" s="674"/>
      <c r="EW4" s="674"/>
      <c r="EX4" s="674"/>
    </row>
    <row r="5" spans="7:168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3"/>
      <c r="AC5" s="910"/>
      <c r="AD5" s="910"/>
      <c r="AE5" s="910"/>
      <c r="AF5" s="910"/>
      <c r="AG5" s="910"/>
      <c r="AH5" s="910"/>
      <c r="AI5" s="910"/>
      <c r="AJ5" s="910"/>
      <c r="AK5" s="910"/>
      <c r="AL5" s="910"/>
      <c r="AM5" s="910"/>
      <c r="AN5" s="910"/>
      <c r="AO5" s="910"/>
      <c r="AP5" s="910"/>
      <c r="AQ5" s="910"/>
      <c r="AR5" s="910"/>
      <c r="AS5" s="910"/>
      <c r="AT5" s="910"/>
      <c r="AU5" s="910"/>
      <c r="AV5" s="910"/>
      <c r="AW5" s="910"/>
      <c r="AX5" s="910"/>
      <c r="AY5" s="910"/>
      <c r="AZ5" s="910"/>
      <c r="BA5" s="910"/>
      <c r="BB5" s="910"/>
      <c r="BC5" s="910"/>
      <c r="BD5" s="910"/>
      <c r="BE5" s="910"/>
      <c r="BF5" s="910"/>
      <c r="BG5" s="910"/>
      <c r="BH5" s="910"/>
      <c r="BI5" s="910"/>
      <c r="BJ5" s="910"/>
      <c r="BK5" s="910"/>
      <c r="BL5" s="910"/>
      <c r="BM5" s="910"/>
      <c r="BN5" s="910"/>
      <c r="BO5" s="910"/>
      <c r="BP5" s="910"/>
      <c r="BQ5" s="910"/>
      <c r="BR5" s="910"/>
      <c r="BS5" s="910"/>
      <c r="BT5" s="910"/>
      <c r="BU5" s="910"/>
      <c r="BV5" s="910"/>
      <c r="BW5" s="910"/>
      <c r="BX5" s="910"/>
      <c r="BY5" s="910"/>
      <c r="BZ5" s="910"/>
      <c r="CA5" s="910"/>
      <c r="CB5" s="910"/>
      <c r="CC5" s="910"/>
      <c r="CD5" s="910"/>
      <c r="CE5" s="910"/>
      <c r="CF5" s="910"/>
      <c r="CG5" s="910"/>
      <c r="CH5" s="910"/>
      <c r="CI5" s="910"/>
      <c r="CJ5" s="910"/>
      <c r="CK5" s="910"/>
      <c r="CL5" s="910"/>
      <c r="CM5" s="910"/>
      <c r="CN5" s="910"/>
      <c r="CO5" s="910"/>
      <c r="CP5" s="910"/>
      <c r="CQ5" s="910"/>
      <c r="CR5" s="910"/>
      <c r="CS5" s="910"/>
      <c r="CT5" s="910"/>
      <c r="CU5" s="910"/>
      <c r="CV5" s="910"/>
      <c r="CW5" s="910"/>
      <c r="CX5" s="910"/>
      <c r="CY5" s="910"/>
      <c r="CZ5" s="910"/>
      <c r="DA5" s="910"/>
      <c r="DB5" s="910"/>
      <c r="DC5" s="910"/>
      <c r="DD5" s="910"/>
      <c r="DE5" s="910"/>
      <c r="DF5" s="910"/>
      <c r="DG5" s="910"/>
      <c r="DH5" s="910"/>
      <c r="DI5" s="910"/>
      <c r="DJ5" s="910"/>
      <c r="DK5" s="910"/>
      <c r="DL5" s="910"/>
      <c r="DM5" s="910"/>
      <c r="DN5" s="910"/>
      <c r="DO5" s="910"/>
      <c r="DP5" s="910"/>
      <c r="DQ5" s="910"/>
      <c r="DR5" s="910"/>
      <c r="DS5" s="910"/>
      <c r="DT5" s="910"/>
      <c r="DU5" s="910"/>
      <c r="DV5" s="910"/>
      <c r="DW5" s="910"/>
      <c r="DX5" s="910"/>
      <c r="DY5" s="910"/>
      <c r="DZ5" s="910"/>
      <c r="EA5" s="910"/>
      <c r="EB5" s="910"/>
      <c r="EC5" s="910"/>
      <c r="ED5" s="910"/>
      <c r="EE5" s="910"/>
      <c r="EF5" s="910"/>
      <c r="EG5" s="910"/>
      <c r="EH5" s="910"/>
      <c r="EI5" s="910"/>
      <c r="EJ5" s="910"/>
      <c r="EK5" s="910"/>
      <c r="EL5" s="910"/>
      <c r="EM5" s="910"/>
      <c r="EN5" s="910"/>
      <c r="EO5" s="910"/>
      <c r="EP5" s="910"/>
      <c r="EQ5" s="910"/>
      <c r="ER5" s="910"/>
      <c r="ES5" s="910"/>
      <c r="ET5" s="910"/>
      <c r="EU5" s="910"/>
      <c r="EV5" s="910"/>
      <c r="EW5" s="910"/>
      <c r="EX5" s="910"/>
      <c r="FL5" s="34"/>
    </row>
    <row r="6" spans="7:168" ht="3" customHeight="1">
      <c r="J6" s="83"/>
      <c r="K6" s="83"/>
      <c r="L6" s="35"/>
      <c r="M6" s="35"/>
      <c r="N6" s="35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602"/>
      <c r="Z6" s="602"/>
      <c r="AA6" s="602"/>
      <c r="AB6" s="602"/>
      <c r="AC6" s="748"/>
      <c r="AD6" s="748"/>
      <c r="AE6" s="748"/>
      <c r="AF6" s="748"/>
      <c r="AG6" s="748"/>
      <c r="AH6" s="748"/>
      <c r="AI6" s="748"/>
      <c r="AJ6" s="748"/>
      <c r="AK6" s="748"/>
      <c r="AL6" s="748"/>
      <c r="AM6" s="748"/>
      <c r="AN6" s="748"/>
      <c r="AO6" s="748"/>
      <c r="AP6" s="748"/>
      <c r="AQ6" s="748"/>
      <c r="AR6" s="748"/>
      <c r="AS6" s="748"/>
      <c r="AT6" s="748"/>
      <c r="AU6" s="748"/>
      <c r="AV6" s="748"/>
      <c r="AW6" s="748"/>
      <c r="AX6" s="748"/>
      <c r="AY6" s="748"/>
      <c r="AZ6" s="748"/>
      <c r="BA6" s="748"/>
      <c r="BB6" s="748"/>
      <c r="BC6" s="748"/>
      <c r="BD6" s="748"/>
      <c r="BE6" s="748"/>
      <c r="BF6" s="748"/>
      <c r="BG6" s="748"/>
      <c r="BH6" s="748"/>
      <c r="BI6" s="748"/>
      <c r="BJ6" s="748"/>
      <c r="BK6" s="748"/>
      <c r="BL6" s="748"/>
      <c r="BM6" s="748"/>
      <c r="BN6" s="748"/>
      <c r="BO6" s="748"/>
      <c r="BP6" s="748"/>
      <c r="BQ6" s="748"/>
      <c r="BR6" s="748"/>
      <c r="BS6" s="748"/>
      <c r="BT6" s="748"/>
      <c r="BU6" s="748"/>
      <c r="BV6" s="748"/>
      <c r="BW6" s="748"/>
      <c r="BX6" s="748"/>
      <c r="BY6" s="748"/>
      <c r="BZ6" s="748"/>
      <c r="CA6" s="748"/>
      <c r="CB6" s="748"/>
      <c r="CC6" s="748"/>
      <c r="CD6" s="748"/>
      <c r="CE6" s="748"/>
      <c r="CF6" s="748"/>
      <c r="CG6" s="748"/>
      <c r="CH6" s="748"/>
      <c r="CI6" s="748"/>
      <c r="CJ6" s="748"/>
      <c r="CK6" s="748"/>
      <c r="CL6" s="748"/>
      <c r="CM6" s="748"/>
      <c r="CN6" s="748"/>
      <c r="CO6" s="748"/>
      <c r="CP6" s="748"/>
      <c r="CQ6" s="748"/>
      <c r="CR6" s="748"/>
      <c r="CS6" s="748"/>
      <c r="CT6" s="748"/>
      <c r="CU6" s="748"/>
      <c r="CV6" s="748"/>
      <c r="CW6" s="748"/>
      <c r="CX6" s="748"/>
      <c r="CY6" s="748"/>
      <c r="CZ6" s="748"/>
      <c r="DA6" s="748"/>
      <c r="DB6" s="748"/>
      <c r="DC6" s="748"/>
      <c r="DD6" s="748"/>
      <c r="DE6" s="748"/>
      <c r="DF6" s="748"/>
      <c r="DG6" s="748"/>
      <c r="DH6" s="748"/>
      <c r="DI6" s="748"/>
      <c r="DJ6" s="748"/>
      <c r="DK6" s="748"/>
      <c r="DL6" s="748"/>
      <c r="DM6" s="748"/>
      <c r="DN6" s="748"/>
      <c r="DO6" s="748"/>
      <c r="DP6" s="748"/>
      <c r="DQ6" s="748"/>
      <c r="DR6" s="748"/>
      <c r="DS6" s="748"/>
      <c r="DT6" s="748"/>
      <c r="DU6" s="748"/>
      <c r="DV6" s="748"/>
      <c r="DW6" s="748"/>
      <c r="DX6" s="748"/>
      <c r="DY6" s="748"/>
      <c r="DZ6" s="748"/>
      <c r="EA6" s="748"/>
      <c r="EB6" s="748"/>
      <c r="EC6" s="748"/>
      <c r="ED6" s="748"/>
      <c r="EE6" s="748"/>
      <c r="EF6" s="748"/>
      <c r="EG6" s="748"/>
      <c r="EH6" s="748"/>
      <c r="EI6" s="748"/>
      <c r="EJ6" s="748"/>
      <c r="EK6" s="748"/>
      <c r="EL6" s="748"/>
      <c r="EM6" s="748"/>
      <c r="EN6" s="748"/>
      <c r="EO6" s="748"/>
      <c r="EP6" s="748"/>
      <c r="EQ6" s="748"/>
      <c r="ER6" s="748"/>
      <c r="ES6" s="748"/>
      <c r="ET6" s="748"/>
      <c r="EU6" s="748"/>
      <c r="EV6" s="748"/>
      <c r="EW6" s="748"/>
      <c r="EX6" s="748"/>
      <c r="FL6" s="34"/>
    </row>
    <row r="7" spans="7:168" s="820" customFormat="1" ht="6" hidden="1">
      <c r="G7" s="842"/>
      <c r="H7" s="842"/>
      <c r="L7" s="819"/>
      <c r="M7" s="730"/>
      <c r="N7" s="729"/>
      <c r="O7" s="729"/>
      <c r="P7" s="1043"/>
      <c r="Q7" s="1043"/>
      <c r="R7" s="1043"/>
      <c r="S7" s="1043"/>
      <c r="T7" s="1043"/>
      <c r="U7" s="1043"/>
      <c r="V7" s="1043"/>
      <c r="W7" s="1043"/>
      <c r="X7" s="1043"/>
      <c r="Y7" s="1043"/>
      <c r="Z7" s="1043"/>
      <c r="AA7" s="1043"/>
      <c r="AB7" s="1043"/>
      <c r="AC7" s="1043"/>
      <c r="AD7" s="1043"/>
      <c r="AE7" s="1043"/>
      <c r="AF7" s="1043"/>
      <c r="AG7" s="1043"/>
      <c r="AH7" s="1043"/>
      <c r="AI7" s="1043"/>
      <c r="AJ7" s="1043"/>
      <c r="AK7" s="1043"/>
      <c r="AL7" s="1043"/>
      <c r="AM7" s="1043"/>
      <c r="AN7" s="1043"/>
      <c r="AO7" s="1043"/>
      <c r="AP7" s="1043"/>
      <c r="AQ7" s="1043"/>
      <c r="AR7" s="1043"/>
      <c r="AS7" s="1043"/>
      <c r="AT7" s="1043"/>
      <c r="AU7" s="1043"/>
      <c r="AV7" s="1043"/>
      <c r="AW7" s="1043"/>
      <c r="AX7" s="1043"/>
      <c r="AY7" s="1043"/>
      <c r="AZ7" s="1043"/>
      <c r="BA7" s="1043"/>
      <c r="BB7" s="1043"/>
      <c r="BC7" s="1043"/>
      <c r="BD7" s="1043"/>
      <c r="BE7" s="1043"/>
      <c r="BF7" s="1043"/>
      <c r="BG7" s="1043"/>
      <c r="BH7" s="1043"/>
      <c r="BI7" s="1043"/>
      <c r="BJ7" s="1043"/>
      <c r="BK7" s="1043"/>
      <c r="BL7" s="1043"/>
      <c r="BM7" s="1043"/>
      <c r="BN7" s="1043"/>
      <c r="BO7" s="1043"/>
      <c r="BP7" s="1043"/>
      <c r="BQ7" s="1043"/>
      <c r="BR7" s="1043"/>
      <c r="BS7" s="1043"/>
      <c r="BT7" s="1043"/>
      <c r="BU7" s="1043"/>
      <c r="BV7" s="1043"/>
      <c r="BW7" s="1043"/>
      <c r="BX7" s="1043"/>
      <c r="BY7" s="1043"/>
      <c r="BZ7" s="1043"/>
      <c r="CA7" s="1043"/>
      <c r="CB7" s="1043"/>
      <c r="CC7" s="1043"/>
      <c r="CD7" s="1043"/>
      <c r="CE7" s="1043"/>
      <c r="CF7" s="1043"/>
      <c r="CG7" s="1043"/>
      <c r="CH7" s="1043"/>
      <c r="CI7" s="1043"/>
      <c r="CJ7" s="1043"/>
      <c r="CK7" s="1043"/>
      <c r="CL7" s="1043"/>
      <c r="CM7" s="1043"/>
      <c r="CN7" s="1043"/>
      <c r="CO7" s="1043"/>
      <c r="CP7" s="1043"/>
      <c r="CQ7" s="1043"/>
      <c r="CR7" s="1043"/>
      <c r="CS7" s="1043"/>
      <c r="CT7" s="1043"/>
      <c r="CU7" s="1043"/>
      <c r="CV7" s="1043"/>
      <c r="CW7" s="1043"/>
      <c r="CX7" s="1043"/>
      <c r="CY7" s="1043"/>
      <c r="CZ7" s="1043"/>
      <c r="DA7" s="1043"/>
      <c r="DB7" s="1043"/>
      <c r="DC7" s="1043"/>
      <c r="DD7" s="1043"/>
      <c r="DE7" s="1043"/>
      <c r="DF7" s="1043"/>
      <c r="DG7" s="1043"/>
      <c r="DH7" s="1043"/>
      <c r="DI7" s="1043"/>
      <c r="DJ7" s="1043"/>
      <c r="DK7" s="1043"/>
      <c r="DL7" s="1043"/>
      <c r="DM7" s="1043"/>
      <c r="DN7" s="1043"/>
      <c r="DO7" s="1043"/>
      <c r="DP7" s="1043"/>
      <c r="DQ7" s="1043"/>
      <c r="DR7" s="1043"/>
      <c r="DS7" s="1043"/>
      <c r="DT7" s="1043"/>
      <c r="DU7" s="1043"/>
      <c r="DV7" s="1043"/>
      <c r="DW7" s="1043"/>
      <c r="DX7" s="1043"/>
      <c r="DY7" s="1043"/>
      <c r="DZ7" s="1043"/>
      <c r="EA7" s="1043"/>
      <c r="EB7" s="1043"/>
      <c r="EC7" s="1043"/>
      <c r="ED7" s="1043"/>
      <c r="EE7" s="1043"/>
      <c r="EF7" s="1043"/>
      <c r="EG7" s="1043"/>
      <c r="EH7" s="1043"/>
      <c r="EI7" s="1043"/>
      <c r="EJ7" s="1043"/>
      <c r="EK7" s="1043"/>
      <c r="EL7" s="1043"/>
      <c r="EM7" s="1043"/>
      <c r="EN7" s="1043"/>
      <c r="EO7" s="1043"/>
      <c r="EP7" s="1043"/>
      <c r="EQ7" s="1043"/>
      <c r="ER7" s="1043"/>
      <c r="ES7" s="1043"/>
      <c r="ET7" s="1043"/>
      <c r="EU7" s="1043"/>
      <c r="EV7" s="1043"/>
      <c r="EW7" s="1043"/>
      <c r="EX7" s="1043"/>
      <c r="EY7" s="1043"/>
      <c r="EZ7" s="816"/>
      <c r="FA7" s="817"/>
      <c r="FB7" s="817"/>
      <c r="FC7" s="817"/>
      <c r="FD7" s="817"/>
      <c r="FE7" s="817"/>
      <c r="FF7" s="817"/>
      <c r="FG7" s="817"/>
      <c r="FH7" s="817"/>
      <c r="FI7" s="817"/>
      <c r="FJ7" s="817"/>
      <c r="FK7" s="817"/>
    </row>
    <row r="8" spans="7:168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432"/>
      <c r="P8" s="1040" t="str">
        <f>IF(datePr_ch="",IF(datePr="","",datePr),datePr_ch)</f>
        <v>15.04.2020</v>
      </c>
      <c r="Q8" s="1041"/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  <c r="AH8" s="1041"/>
      <c r="AI8" s="1041"/>
      <c r="AJ8" s="1041"/>
      <c r="AK8" s="1041"/>
      <c r="AL8" s="1041"/>
      <c r="AM8" s="1041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41"/>
      <c r="AZ8" s="1041"/>
      <c r="BA8" s="1041"/>
      <c r="BB8" s="1041"/>
      <c r="BC8" s="1041"/>
      <c r="BD8" s="1041"/>
      <c r="BE8" s="1041"/>
      <c r="BF8" s="1041"/>
      <c r="BG8" s="1041"/>
      <c r="BH8" s="1041"/>
      <c r="BI8" s="1041"/>
      <c r="BJ8" s="1041"/>
      <c r="BK8" s="1041"/>
      <c r="BL8" s="1041"/>
      <c r="BM8" s="1041"/>
      <c r="BN8" s="1041"/>
      <c r="BO8" s="1041"/>
      <c r="BP8" s="1041"/>
      <c r="BQ8" s="1041"/>
      <c r="BR8" s="1041"/>
      <c r="BS8" s="1041"/>
      <c r="BT8" s="1041"/>
      <c r="BU8" s="1041"/>
      <c r="BV8" s="1041"/>
      <c r="BW8" s="1041"/>
      <c r="BX8" s="1041"/>
      <c r="BY8" s="1041"/>
      <c r="BZ8" s="1041"/>
      <c r="CA8" s="1041"/>
      <c r="CB8" s="1041"/>
      <c r="CC8" s="1041"/>
      <c r="CD8" s="1041"/>
      <c r="CE8" s="1041"/>
      <c r="CF8" s="1041"/>
      <c r="CG8" s="1041"/>
      <c r="CH8" s="1041"/>
      <c r="CI8" s="1041"/>
      <c r="CJ8" s="1041"/>
      <c r="CK8" s="1041"/>
      <c r="CL8" s="1041"/>
      <c r="CM8" s="1041"/>
      <c r="CN8" s="1041"/>
      <c r="CO8" s="1041"/>
      <c r="CP8" s="1041"/>
      <c r="CQ8" s="1041"/>
      <c r="CR8" s="1041"/>
      <c r="CS8" s="1041"/>
      <c r="CT8" s="1041"/>
      <c r="CU8" s="1041"/>
      <c r="CV8" s="1041"/>
      <c r="CW8" s="1041"/>
      <c r="CX8" s="1041"/>
      <c r="CY8" s="1041"/>
      <c r="CZ8" s="1041"/>
      <c r="DA8" s="1041"/>
      <c r="DB8" s="1041"/>
      <c r="DC8" s="1041"/>
      <c r="DD8" s="1041"/>
      <c r="DE8" s="1041"/>
      <c r="DF8" s="1041"/>
      <c r="DG8" s="1041"/>
      <c r="DH8" s="1041"/>
      <c r="DI8" s="1041"/>
      <c r="DJ8" s="1041"/>
      <c r="DK8" s="1041"/>
      <c r="DL8" s="1041"/>
      <c r="DM8" s="1041"/>
      <c r="DN8" s="1041"/>
      <c r="DO8" s="1041"/>
      <c r="DP8" s="1041"/>
      <c r="DQ8" s="1041"/>
      <c r="DR8" s="1041"/>
      <c r="DS8" s="1041"/>
      <c r="DT8" s="1041"/>
      <c r="DU8" s="1041"/>
      <c r="DV8" s="1041"/>
      <c r="DW8" s="1041"/>
      <c r="DX8" s="1041"/>
      <c r="DY8" s="1041"/>
      <c r="DZ8" s="1041"/>
      <c r="EA8" s="1041"/>
      <c r="EB8" s="1041"/>
      <c r="EC8" s="1041"/>
      <c r="ED8" s="1041"/>
      <c r="EE8" s="1041"/>
      <c r="EF8" s="1041"/>
      <c r="EG8" s="1041"/>
      <c r="EH8" s="1041"/>
      <c r="EI8" s="1041"/>
      <c r="EJ8" s="1041"/>
      <c r="EK8" s="1041"/>
      <c r="EL8" s="1041"/>
      <c r="EM8" s="1041"/>
      <c r="EN8" s="1041"/>
      <c r="EO8" s="1041"/>
      <c r="EP8" s="1041"/>
      <c r="EQ8" s="1041"/>
      <c r="ER8" s="1041"/>
      <c r="ES8" s="1041"/>
      <c r="ET8" s="1041"/>
      <c r="EU8" s="1041"/>
      <c r="EV8" s="1041"/>
      <c r="EW8" s="1041"/>
      <c r="EX8" s="1041"/>
      <c r="EY8" s="1042"/>
      <c r="EZ8" s="876"/>
      <c r="FA8" s="425"/>
      <c r="FB8" s="425"/>
      <c r="FC8" s="425"/>
      <c r="FD8" s="425"/>
      <c r="FE8" s="425"/>
      <c r="FF8" s="425"/>
      <c r="FG8" s="425"/>
      <c r="FH8" s="425"/>
      <c r="FI8" s="425"/>
      <c r="FJ8" s="425"/>
      <c r="FK8" s="425"/>
    </row>
    <row r="9" spans="7:168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432"/>
      <c r="P9" s="1040" t="str">
        <f>IF(numberPr_ch="",IF(numberPr="","",numberPr),numberPr_ch)</f>
        <v>215</v>
      </c>
      <c r="Q9" s="1041"/>
      <c r="R9" s="1041"/>
      <c r="S9" s="1041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  <c r="AH9" s="1041"/>
      <c r="AI9" s="1041"/>
      <c r="AJ9" s="1041"/>
      <c r="AK9" s="1041"/>
      <c r="AL9" s="1041"/>
      <c r="AM9" s="1041"/>
      <c r="AN9" s="1041"/>
      <c r="AO9" s="1041"/>
      <c r="AP9" s="1041"/>
      <c r="AQ9" s="1041"/>
      <c r="AR9" s="1041"/>
      <c r="AS9" s="1041"/>
      <c r="AT9" s="1041"/>
      <c r="AU9" s="1041"/>
      <c r="AV9" s="1041"/>
      <c r="AW9" s="1041"/>
      <c r="AX9" s="1041"/>
      <c r="AY9" s="1041"/>
      <c r="AZ9" s="1041"/>
      <c r="BA9" s="1041"/>
      <c r="BB9" s="1041"/>
      <c r="BC9" s="1041"/>
      <c r="BD9" s="1041"/>
      <c r="BE9" s="1041"/>
      <c r="BF9" s="1041"/>
      <c r="BG9" s="1041"/>
      <c r="BH9" s="1041"/>
      <c r="BI9" s="1041"/>
      <c r="BJ9" s="1041"/>
      <c r="BK9" s="1041"/>
      <c r="BL9" s="1041"/>
      <c r="BM9" s="1041"/>
      <c r="BN9" s="1041"/>
      <c r="BO9" s="1041"/>
      <c r="BP9" s="1041"/>
      <c r="BQ9" s="1041"/>
      <c r="BR9" s="1041"/>
      <c r="BS9" s="1041"/>
      <c r="BT9" s="1041"/>
      <c r="BU9" s="1041"/>
      <c r="BV9" s="1041"/>
      <c r="BW9" s="1041"/>
      <c r="BX9" s="1041"/>
      <c r="BY9" s="1041"/>
      <c r="BZ9" s="1041"/>
      <c r="CA9" s="1041"/>
      <c r="CB9" s="1041"/>
      <c r="CC9" s="1041"/>
      <c r="CD9" s="1041"/>
      <c r="CE9" s="1041"/>
      <c r="CF9" s="1041"/>
      <c r="CG9" s="1041"/>
      <c r="CH9" s="1041"/>
      <c r="CI9" s="1041"/>
      <c r="CJ9" s="1041"/>
      <c r="CK9" s="1041"/>
      <c r="CL9" s="1041"/>
      <c r="CM9" s="1041"/>
      <c r="CN9" s="1041"/>
      <c r="CO9" s="1041"/>
      <c r="CP9" s="1041"/>
      <c r="CQ9" s="1041"/>
      <c r="CR9" s="1041"/>
      <c r="CS9" s="1041"/>
      <c r="CT9" s="1041"/>
      <c r="CU9" s="1041"/>
      <c r="CV9" s="1041"/>
      <c r="CW9" s="1041"/>
      <c r="CX9" s="1041"/>
      <c r="CY9" s="1041"/>
      <c r="CZ9" s="1041"/>
      <c r="DA9" s="1041"/>
      <c r="DB9" s="1041"/>
      <c r="DC9" s="1041"/>
      <c r="DD9" s="1041"/>
      <c r="DE9" s="1041"/>
      <c r="DF9" s="1041"/>
      <c r="DG9" s="1041"/>
      <c r="DH9" s="1041"/>
      <c r="DI9" s="1041"/>
      <c r="DJ9" s="1041"/>
      <c r="DK9" s="1041"/>
      <c r="DL9" s="1041"/>
      <c r="DM9" s="1041"/>
      <c r="DN9" s="1041"/>
      <c r="DO9" s="1041"/>
      <c r="DP9" s="1041"/>
      <c r="DQ9" s="1041"/>
      <c r="DR9" s="1041"/>
      <c r="DS9" s="1041"/>
      <c r="DT9" s="1041"/>
      <c r="DU9" s="1041"/>
      <c r="DV9" s="1041"/>
      <c r="DW9" s="1041"/>
      <c r="DX9" s="1041"/>
      <c r="DY9" s="1041"/>
      <c r="DZ9" s="1041"/>
      <c r="EA9" s="1041"/>
      <c r="EB9" s="1041"/>
      <c r="EC9" s="1041"/>
      <c r="ED9" s="1041"/>
      <c r="EE9" s="1041"/>
      <c r="EF9" s="1041"/>
      <c r="EG9" s="1041"/>
      <c r="EH9" s="1041"/>
      <c r="EI9" s="1041"/>
      <c r="EJ9" s="1041"/>
      <c r="EK9" s="1041"/>
      <c r="EL9" s="1041"/>
      <c r="EM9" s="1041"/>
      <c r="EN9" s="1041"/>
      <c r="EO9" s="1041"/>
      <c r="EP9" s="1041"/>
      <c r="EQ9" s="1041"/>
      <c r="ER9" s="1041"/>
      <c r="ES9" s="1041"/>
      <c r="ET9" s="1041"/>
      <c r="EU9" s="1041"/>
      <c r="EV9" s="1041"/>
      <c r="EW9" s="1041"/>
      <c r="EX9" s="1041"/>
      <c r="EY9" s="1042"/>
      <c r="EZ9" s="876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</row>
    <row r="10" spans="7:168" s="820" customFormat="1" ht="6" hidden="1">
      <c r="G10" s="842"/>
      <c r="H10" s="842"/>
      <c r="L10" s="819"/>
      <c r="M10" s="730"/>
      <c r="N10" s="729"/>
      <c r="O10" s="729"/>
      <c r="P10" s="1043"/>
      <c r="Q10" s="1043"/>
      <c r="R10" s="1043"/>
      <c r="S10" s="1043"/>
      <c r="T10" s="1043"/>
      <c r="U10" s="1043"/>
      <c r="V10" s="1043"/>
      <c r="W10" s="1043"/>
      <c r="X10" s="1043"/>
      <c r="Y10" s="1043"/>
      <c r="Z10" s="1043"/>
      <c r="AA10" s="1043"/>
      <c r="AB10" s="1043"/>
      <c r="AC10" s="1043"/>
      <c r="AD10" s="1043"/>
      <c r="AE10" s="1043"/>
      <c r="AF10" s="1043"/>
      <c r="AG10" s="1043"/>
      <c r="AH10" s="1043"/>
      <c r="AI10" s="1043"/>
      <c r="AJ10" s="1043"/>
      <c r="AK10" s="1043"/>
      <c r="AL10" s="1043"/>
      <c r="AM10" s="1043"/>
      <c r="AN10" s="1043"/>
      <c r="AO10" s="1043"/>
      <c r="AP10" s="1043"/>
      <c r="AQ10" s="1043"/>
      <c r="AR10" s="1043"/>
      <c r="AS10" s="1043"/>
      <c r="AT10" s="1043"/>
      <c r="AU10" s="1043"/>
      <c r="AV10" s="1043"/>
      <c r="AW10" s="1043"/>
      <c r="AX10" s="1043"/>
      <c r="AY10" s="1043"/>
      <c r="AZ10" s="1043"/>
      <c r="BA10" s="1043"/>
      <c r="BB10" s="1043"/>
      <c r="BC10" s="1043"/>
      <c r="BD10" s="1043"/>
      <c r="BE10" s="1043"/>
      <c r="BF10" s="1043"/>
      <c r="BG10" s="1043"/>
      <c r="BH10" s="1043"/>
      <c r="BI10" s="1043"/>
      <c r="BJ10" s="1043"/>
      <c r="BK10" s="1043"/>
      <c r="BL10" s="1043"/>
      <c r="BM10" s="1043"/>
      <c r="BN10" s="1043"/>
      <c r="BO10" s="1043"/>
      <c r="BP10" s="1043"/>
      <c r="BQ10" s="1043"/>
      <c r="BR10" s="1043"/>
      <c r="BS10" s="1043"/>
      <c r="BT10" s="1043"/>
      <c r="BU10" s="1043"/>
      <c r="BV10" s="1043"/>
      <c r="BW10" s="1043"/>
      <c r="BX10" s="1043"/>
      <c r="BY10" s="1043"/>
      <c r="BZ10" s="1043"/>
      <c r="CA10" s="1043"/>
      <c r="CB10" s="1043"/>
      <c r="CC10" s="1043"/>
      <c r="CD10" s="1043"/>
      <c r="CE10" s="1043"/>
      <c r="CF10" s="1043"/>
      <c r="CG10" s="1043"/>
      <c r="CH10" s="1043"/>
      <c r="CI10" s="1043"/>
      <c r="CJ10" s="1043"/>
      <c r="CK10" s="1043"/>
      <c r="CL10" s="1043"/>
      <c r="CM10" s="1043"/>
      <c r="CN10" s="1043"/>
      <c r="CO10" s="1043"/>
      <c r="CP10" s="1043"/>
      <c r="CQ10" s="1043"/>
      <c r="CR10" s="1043"/>
      <c r="CS10" s="1043"/>
      <c r="CT10" s="1043"/>
      <c r="CU10" s="1043"/>
      <c r="CV10" s="1043"/>
      <c r="CW10" s="1043"/>
      <c r="CX10" s="1043"/>
      <c r="CY10" s="1043"/>
      <c r="CZ10" s="1043"/>
      <c r="DA10" s="1043"/>
      <c r="DB10" s="1043"/>
      <c r="DC10" s="1043"/>
      <c r="DD10" s="1043"/>
      <c r="DE10" s="1043"/>
      <c r="DF10" s="1043"/>
      <c r="DG10" s="1043"/>
      <c r="DH10" s="1043"/>
      <c r="DI10" s="1043"/>
      <c r="DJ10" s="1043"/>
      <c r="DK10" s="1043"/>
      <c r="DL10" s="1043"/>
      <c r="DM10" s="1043"/>
      <c r="DN10" s="1043"/>
      <c r="DO10" s="1043"/>
      <c r="DP10" s="1043"/>
      <c r="DQ10" s="1043"/>
      <c r="DR10" s="1043"/>
      <c r="DS10" s="1043"/>
      <c r="DT10" s="1043"/>
      <c r="DU10" s="1043"/>
      <c r="DV10" s="1043"/>
      <c r="DW10" s="1043"/>
      <c r="DX10" s="1043"/>
      <c r="DY10" s="1043"/>
      <c r="DZ10" s="1043"/>
      <c r="EA10" s="1043"/>
      <c r="EB10" s="1043"/>
      <c r="EC10" s="1043"/>
      <c r="ED10" s="1043"/>
      <c r="EE10" s="1043"/>
      <c r="EF10" s="1043"/>
      <c r="EG10" s="1043"/>
      <c r="EH10" s="1043"/>
      <c r="EI10" s="1043"/>
      <c r="EJ10" s="1043"/>
      <c r="EK10" s="1043"/>
      <c r="EL10" s="1043"/>
      <c r="EM10" s="1043"/>
      <c r="EN10" s="1043"/>
      <c r="EO10" s="1043"/>
      <c r="EP10" s="1043"/>
      <c r="EQ10" s="1043"/>
      <c r="ER10" s="1043"/>
      <c r="ES10" s="1043"/>
      <c r="ET10" s="1043"/>
      <c r="EU10" s="1043"/>
      <c r="EV10" s="1043"/>
      <c r="EW10" s="1043"/>
      <c r="EX10" s="1043"/>
      <c r="EY10" s="1043"/>
      <c r="EZ10" s="816"/>
      <c r="FA10" s="817"/>
      <c r="FB10" s="817"/>
      <c r="FC10" s="817"/>
      <c r="FD10" s="817"/>
      <c r="FE10" s="817"/>
      <c r="FF10" s="817"/>
      <c r="FG10" s="817"/>
      <c r="FH10" s="817"/>
      <c r="FI10" s="817"/>
      <c r="FJ10" s="817"/>
      <c r="FK10" s="817"/>
    </row>
    <row r="11" spans="7:168" s="237" customFormat="1" ht="18" hidden="1" customHeight="1">
      <c r="G11" s="236"/>
      <c r="H11" s="236"/>
      <c r="L11" s="1023"/>
      <c r="M11" s="1023"/>
      <c r="N11" s="20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2"/>
      <c r="AA11" s="632"/>
      <c r="AB11" s="640" t="s">
        <v>357</v>
      </c>
      <c r="AC11" s="765"/>
      <c r="AD11" s="765"/>
      <c r="AE11" s="765"/>
      <c r="AF11" s="765"/>
      <c r="AG11" s="765"/>
      <c r="AH11" s="765"/>
      <c r="AI11" s="765"/>
      <c r="AJ11" s="765"/>
      <c r="AK11" s="765"/>
      <c r="AL11" s="765"/>
      <c r="AM11" s="765"/>
      <c r="AN11" s="765"/>
      <c r="AO11" s="765"/>
      <c r="AP11" s="640" t="s">
        <v>357</v>
      </c>
      <c r="AQ11" s="765"/>
      <c r="AR11" s="765"/>
      <c r="AS11" s="765"/>
      <c r="AT11" s="765"/>
      <c r="AU11" s="765"/>
      <c r="AV11" s="765"/>
      <c r="AW11" s="765"/>
      <c r="AX11" s="765"/>
      <c r="AY11" s="765"/>
      <c r="AZ11" s="765"/>
      <c r="BA11" s="765"/>
      <c r="BB11" s="765"/>
      <c r="BC11" s="765"/>
      <c r="BD11" s="640" t="s">
        <v>357</v>
      </c>
      <c r="BE11" s="765"/>
      <c r="BF11" s="765"/>
      <c r="BG11" s="765"/>
      <c r="BH11" s="765"/>
      <c r="BI11" s="765"/>
      <c r="BJ11" s="765"/>
      <c r="BK11" s="765"/>
      <c r="BL11" s="765"/>
      <c r="BM11" s="765"/>
      <c r="BN11" s="765"/>
      <c r="BO11" s="765"/>
      <c r="BP11" s="765"/>
      <c r="BQ11" s="765"/>
      <c r="BR11" s="640" t="s">
        <v>357</v>
      </c>
      <c r="BS11" s="765"/>
      <c r="BT11" s="765"/>
      <c r="BU11" s="765"/>
      <c r="BV11" s="765"/>
      <c r="BW11" s="765"/>
      <c r="BX11" s="765"/>
      <c r="BY11" s="765"/>
      <c r="BZ11" s="765"/>
      <c r="CA11" s="765"/>
      <c r="CB11" s="765"/>
      <c r="CC11" s="765"/>
      <c r="CD11" s="765"/>
      <c r="CE11" s="765"/>
      <c r="CF11" s="640" t="s">
        <v>357</v>
      </c>
      <c r="CG11" s="765"/>
      <c r="CH11" s="765"/>
      <c r="CI11" s="765"/>
      <c r="CJ11" s="765"/>
      <c r="CK11" s="765"/>
      <c r="CL11" s="765"/>
      <c r="CM11" s="765"/>
      <c r="CN11" s="765"/>
      <c r="CO11" s="765"/>
      <c r="CP11" s="765"/>
      <c r="CQ11" s="765"/>
      <c r="CR11" s="765"/>
      <c r="CS11" s="765"/>
      <c r="CT11" s="640" t="s">
        <v>357</v>
      </c>
      <c r="CU11" s="765"/>
      <c r="CV11" s="765"/>
      <c r="CW11" s="765"/>
      <c r="CX11" s="765"/>
      <c r="CY11" s="765"/>
      <c r="CZ11" s="765"/>
      <c r="DA11" s="765"/>
      <c r="DB11" s="765"/>
      <c r="DC11" s="765"/>
      <c r="DD11" s="765"/>
      <c r="DE11" s="765"/>
      <c r="DF11" s="765"/>
      <c r="DG11" s="765"/>
      <c r="DH11" s="640" t="s">
        <v>357</v>
      </c>
      <c r="DI11" s="765"/>
      <c r="DJ11" s="765"/>
      <c r="DK11" s="765"/>
      <c r="DL11" s="765"/>
      <c r="DM11" s="765"/>
      <c r="DN11" s="765"/>
      <c r="DO11" s="765"/>
      <c r="DP11" s="765"/>
      <c r="DQ11" s="765"/>
      <c r="DR11" s="765"/>
      <c r="DS11" s="765"/>
      <c r="DT11" s="765"/>
      <c r="DU11" s="765"/>
      <c r="DV11" s="640" t="s">
        <v>357</v>
      </c>
      <c r="DW11" s="765"/>
      <c r="DX11" s="765"/>
      <c r="DY11" s="765"/>
      <c r="DZ11" s="765"/>
      <c r="EA11" s="765"/>
      <c r="EB11" s="765"/>
      <c r="EC11" s="765"/>
      <c r="ED11" s="765"/>
      <c r="EE11" s="765"/>
      <c r="EF11" s="765"/>
      <c r="EG11" s="765"/>
      <c r="EH11" s="765"/>
      <c r="EI11" s="765"/>
      <c r="EJ11" s="640" t="s">
        <v>357</v>
      </c>
      <c r="EK11" s="765"/>
      <c r="EL11" s="765"/>
      <c r="EM11" s="765"/>
      <c r="EN11" s="765"/>
      <c r="EO11" s="765"/>
      <c r="EP11" s="765"/>
      <c r="EQ11" s="765"/>
      <c r="ER11" s="765"/>
      <c r="ES11" s="765"/>
      <c r="ET11" s="765"/>
      <c r="EU11" s="765"/>
      <c r="EV11" s="765"/>
      <c r="EW11" s="765"/>
      <c r="EX11" s="640" t="s">
        <v>357</v>
      </c>
      <c r="EY11" s="627"/>
      <c r="EZ11" s="627"/>
      <c r="FA11" s="642"/>
      <c r="FB11" s="642"/>
      <c r="FC11" s="642"/>
      <c r="FD11" s="642"/>
      <c r="FE11" s="642"/>
      <c r="FF11" s="642"/>
      <c r="FG11" s="642"/>
      <c r="FH11" s="292"/>
      <c r="FI11" s="292"/>
      <c r="FJ11" s="292"/>
      <c r="FK11" s="292"/>
      <c r="FL11" s="292"/>
    </row>
    <row r="12" spans="7:168" s="237" customFormat="1">
      <c r="G12" s="236"/>
      <c r="H12" s="236"/>
      <c r="L12" s="202"/>
      <c r="M12" s="202"/>
      <c r="N12" s="202"/>
      <c r="O12" s="1026"/>
      <c r="P12" s="1026"/>
      <c r="Q12" s="1026"/>
      <c r="R12" s="1026"/>
      <c r="S12" s="1026"/>
      <c r="T12" s="1026"/>
      <c r="U12" s="1026"/>
      <c r="V12" s="1026"/>
      <c r="W12" s="1026"/>
      <c r="X12" s="1026"/>
      <c r="Y12" s="1026"/>
      <c r="Z12" s="1026"/>
      <c r="AA12" s="1026"/>
      <c r="AB12" s="1026"/>
      <c r="AC12" s="1026" t="s">
        <v>2088</v>
      </c>
      <c r="AD12" s="1026"/>
      <c r="AE12" s="1026"/>
      <c r="AF12" s="1026"/>
      <c r="AG12" s="1026"/>
      <c r="AH12" s="1026"/>
      <c r="AI12" s="1026"/>
      <c r="AJ12" s="1026"/>
      <c r="AK12" s="1026"/>
      <c r="AL12" s="1026"/>
      <c r="AM12" s="1026"/>
      <c r="AN12" s="1026"/>
      <c r="AO12" s="1026"/>
      <c r="AP12" s="1026"/>
      <c r="AQ12" s="1026" t="s">
        <v>2088</v>
      </c>
      <c r="AR12" s="1026"/>
      <c r="AS12" s="1026"/>
      <c r="AT12" s="1026"/>
      <c r="AU12" s="1026"/>
      <c r="AV12" s="1026"/>
      <c r="AW12" s="1026"/>
      <c r="AX12" s="1026"/>
      <c r="AY12" s="1026"/>
      <c r="AZ12" s="1026"/>
      <c r="BA12" s="1026"/>
      <c r="BB12" s="1026"/>
      <c r="BC12" s="1026"/>
      <c r="BD12" s="1026"/>
      <c r="BE12" s="1026" t="s">
        <v>2088</v>
      </c>
      <c r="BF12" s="1026"/>
      <c r="BG12" s="1026"/>
      <c r="BH12" s="1026"/>
      <c r="BI12" s="1026"/>
      <c r="BJ12" s="1026"/>
      <c r="BK12" s="1026"/>
      <c r="BL12" s="1026"/>
      <c r="BM12" s="1026"/>
      <c r="BN12" s="1026"/>
      <c r="BO12" s="1026"/>
      <c r="BP12" s="1026"/>
      <c r="BQ12" s="1026"/>
      <c r="BR12" s="1026"/>
      <c r="BS12" s="1026" t="s">
        <v>2088</v>
      </c>
      <c r="BT12" s="1026"/>
      <c r="BU12" s="1026"/>
      <c r="BV12" s="1026"/>
      <c r="BW12" s="1026"/>
      <c r="BX12" s="1026"/>
      <c r="BY12" s="1026"/>
      <c r="BZ12" s="1026"/>
      <c r="CA12" s="1026"/>
      <c r="CB12" s="1026"/>
      <c r="CC12" s="1026"/>
      <c r="CD12" s="1026"/>
      <c r="CE12" s="1026"/>
      <c r="CF12" s="1026"/>
      <c r="CG12" s="1026" t="s">
        <v>2088</v>
      </c>
      <c r="CH12" s="1026"/>
      <c r="CI12" s="1026"/>
      <c r="CJ12" s="1026"/>
      <c r="CK12" s="1026"/>
      <c r="CL12" s="1026"/>
      <c r="CM12" s="1026"/>
      <c r="CN12" s="1026"/>
      <c r="CO12" s="1026"/>
      <c r="CP12" s="1026"/>
      <c r="CQ12" s="1026"/>
      <c r="CR12" s="1026"/>
      <c r="CS12" s="1026"/>
      <c r="CT12" s="1026"/>
      <c r="CU12" s="1026" t="s">
        <v>2088</v>
      </c>
      <c r="CV12" s="1026"/>
      <c r="CW12" s="1026"/>
      <c r="CX12" s="1026"/>
      <c r="CY12" s="1026"/>
      <c r="CZ12" s="1026"/>
      <c r="DA12" s="1026"/>
      <c r="DB12" s="1026"/>
      <c r="DC12" s="1026"/>
      <c r="DD12" s="1026"/>
      <c r="DE12" s="1026"/>
      <c r="DF12" s="1026"/>
      <c r="DG12" s="1026"/>
      <c r="DH12" s="1026"/>
      <c r="DI12" s="1026" t="s">
        <v>2088</v>
      </c>
      <c r="DJ12" s="1026"/>
      <c r="DK12" s="1026"/>
      <c r="DL12" s="1026"/>
      <c r="DM12" s="1026"/>
      <c r="DN12" s="1026"/>
      <c r="DO12" s="1026"/>
      <c r="DP12" s="1026"/>
      <c r="DQ12" s="1026"/>
      <c r="DR12" s="1026"/>
      <c r="DS12" s="1026"/>
      <c r="DT12" s="1026"/>
      <c r="DU12" s="1026"/>
      <c r="DV12" s="1026"/>
      <c r="DW12" s="1026" t="s">
        <v>2088</v>
      </c>
      <c r="DX12" s="1026"/>
      <c r="DY12" s="1026"/>
      <c r="DZ12" s="1026"/>
      <c r="EA12" s="1026"/>
      <c r="EB12" s="1026"/>
      <c r="EC12" s="1026"/>
      <c r="ED12" s="1026"/>
      <c r="EE12" s="1026"/>
      <c r="EF12" s="1026"/>
      <c r="EG12" s="1026"/>
      <c r="EH12" s="1026"/>
      <c r="EI12" s="1026"/>
      <c r="EJ12" s="1026"/>
      <c r="EK12" s="1026" t="s">
        <v>2088</v>
      </c>
      <c r="EL12" s="1026"/>
      <c r="EM12" s="1026"/>
      <c r="EN12" s="1026"/>
      <c r="EO12" s="1026"/>
      <c r="EP12" s="1026"/>
      <c r="EQ12" s="1026"/>
      <c r="ER12" s="1026"/>
      <c r="ES12" s="1026"/>
      <c r="ET12" s="1026"/>
      <c r="EU12" s="1026"/>
      <c r="EV12" s="1026"/>
      <c r="EW12" s="1026"/>
      <c r="EX12" s="1026"/>
      <c r="EY12" s="627"/>
      <c r="EZ12" s="627"/>
      <c r="FA12" s="642"/>
      <c r="FB12" s="642"/>
      <c r="FC12" s="642"/>
      <c r="FD12" s="642"/>
      <c r="FE12" s="642"/>
      <c r="FF12" s="642"/>
      <c r="FG12" s="642"/>
      <c r="FH12" s="292"/>
      <c r="FI12" s="292"/>
      <c r="FJ12" s="292"/>
      <c r="FK12" s="292"/>
    </row>
    <row r="13" spans="7:168" ht="15" customHeight="1">
      <c r="J13" s="83"/>
      <c r="K13" s="83"/>
      <c r="L13" s="937" t="s">
        <v>430</v>
      </c>
      <c r="M13" s="937"/>
      <c r="N13" s="937"/>
      <c r="O13" s="937"/>
      <c r="P13" s="937"/>
      <c r="Q13" s="937"/>
      <c r="R13" s="937"/>
      <c r="S13" s="937"/>
      <c r="T13" s="937"/>
      <c r="U13" s="937"/>
      <c r="V13" s="937"/>
      <c r="W13" s="937"/>
      <c r="X13" s="937"/>
      <c r="Y13" s="937"/>
      <c r="Z13" s="937"/>
      <c r="AA13" s="937"/>
      <c r="AB13" s="937"/>
      <c r="AC13" s="937"/>
      <c r="AD13" s="937"/>
      <c r="AE13" s="937"/>
      <c r="AF13" s="937"/>
      <c r="AG13" s="937"/>
      <c r="AH13" s="937"/>
      <c r="AI13" s="937"/>
      <c r="AJ13" s="937"/>
      <c r="AK13" s="937"/>
      <c r="AL13" s="937"/>
      <c r="AM13" s="937"/>
      <c r="AN13" s="937"/>
      <c r="AO13" s="937"/>
      <c r="AP13" s="937"/>
      <c r="AQ13" s="937"/>
      <c r="AR13" s="937"/>
      <c r="AS13" s="937"/>
      <c r="AT13" s="937"/>
      <c r="AU13" s="937"/>
      <c r="AV13" s="937"/>
      <c r="AW13" s="937"/>
      <c r="AX13" s="937"/>
      <c r="AY13" s="937"/>
      <c r="AZ13" s="937"/>
      <c r="BA13" s="937"/>
      <c r="BB13" s="937"/>
      <c r="BC13" s="937"/>
      <c r="BD13" s="937"/>
      <c r="BE13" s="937"/>
      <c r="BF13" s="937"/>
      <c r="BG13" s="937"/>
      <c r="BH13" s="937"/>
      <c r="BI13" s="937"/>
      <c r="BJ13" s="937"/>
      <c r="BK13" s="937"/>
      <c r="BL13" s="937"/>
      <c r="BM13" s="937"/>
      <c r="BN13" s="937"/>
      <c r="BO13" s="937"/>
      <c r="BP13" s="937"/>
      <c r="BQ13" s="937"/>
      <c r="BR13" s="937"/>
      <c r="BS13" s="937"/>
      <c r="BT13" s="937"/>
      <c r="BU13" s="937"/>
      <c r="BV13" s="937"/>
      <c r="BW13" s="937"/>
      <c r="BX13" s="937"/>
      <c r="BY13" s="937"/>
      <c r="BZ13" s="937"/>
      <c r="CA13" s="937"/>
      <c r="CB13" s="937"/>
      <c r="CC13" s="937"/>
      <c r="CD13" s="937"/>
      <c r="CE13" s="937"/>
      <c r="CF13" s="937"/>
      <c r="CG13" s="937"/>
      <c r="CH13" s="937"/>
      <c r="CI13" s="937"/>
      <c r="CJ13" s="937"/>
      <c r="CK13" s="937"/>
      <c r="CL13" s="937"/>
      <c r="CM13" s="937"/>
      <c r="CN13" s="937"/>
      <c r="CO13" s="937"/>
      <c r="CP13" s="937"/>
      <c r="CQ13" s="937"/>
      <c r="CR13" s="937"/>
      <c r="CS13" s="937"/>
      <c r="CT13" s="937"/>
      <c r="CU13" s="937"/>
      <c r="CV13" s="937"/>
      <c r="CW13" s="937"/>
      <c r="CX13" s="937"/>
      <c r="CY13" s="937"/>
      <c r="CZ13" s="937"/>
      <c r="DA13" s="937"/>
      <c r="DB13" s="937"/>
      <c r="DC13" s="937"/>
      <c r="DD13" s="937"/>
      <c r="DE13" s="937"/>
      <c r="DF13" s="937"/>
      <c r="DG13" s="937"/>
      <c r="DH13" s="937"/>
      <c r="DI13" s="937"/>
      <c r="DJ13" s="937"/>
      <c r="DK13" s="937"/>
      <c r="DL13" s="937"/>
      <c r="DM13" s="937"/>
      <c r="DN13" s="937"/>
      <c r="DO13" s="937"/>
      <c r="DP13" s="937"/>
      <c r="DQ13" s="937"/>
      <c r="DR13" s="937"/>
      <c r="DS13" s="937"/>
      <c r="DT13" s="937"/>
      <c r="DU13" s="937"/>
      <c r="DV13" s="937"/>
      <c r="DW13" s="937"/>
      <c r="DX13" s="937"/>
      <c r="DY13" s="937"/>
      <c r="DZ13" s="937"/>
      <c r="EA13" s="937"/>
      <c r="EB13" s="937"/>
      <c r="EC13" s="937"/>
      <c r="ED13" s="937"/>
      <c r="EE13" s="937"/>
      <c r="EF13" s="937"/>
      <c r="EG13" s="937"/>
      <c r="EH13" s="937"/>
      <c r="EI13" s="937"/>
      <c r="EJ13" s="937"/>
      <c r="EK13" s="937"/>
      <c r="EL13" s="937"/>
      <c r="EM13" s="937"/>
      <c r="EN13" s="937"/>
      <c r="EO13" s="937"/>
      <c r="EP13" s="937"/>
      <c r="EQ13" s="937"/>
      <c r="ER13" s="937"/>
      <c r="ES13" s="937"/>
      <c r="ET13" s="937"/>
      <c r="EU13" s="937"/>
      <c r="EV13" s="937"/>
      <c r="EW13" s="937"/>
      <c r="EX13" s="937"/>
      <c r="EY13" s="937"/>
      <c r="EZ13" s="937" t="s">
        <v>431</v>
      </c>
      <c r="FL13" s="34"/>
    </row>
    <row r="14" spans="7:168" ht="15" customHeight="1">
      <c r="J14" s="83"/>
      <c r="K14" s="83"/>
      <c r="L14" s="937" t="s">
        <v>82</v>
      </c>
      <c r="M14" s="937" t="s">
        <v>383</v>
      </c>
      <c r="N14" s="937"/>
      <c r="O14" s="1035" t="s">
        <v>439</v>
      </c>
      <c r="P14" s="1035"/>
      <c r="Q14" s="1035"/>
      <c r="R14" s="1035"/>
      <c r="S14" s="1035"/>
      <c r="T14" s="1035"/>
      <c r="U14" s="1035"/>
      <c r="V14" s="1035"/>
      <c r="W14" s="1035"/>
      <c r="X14" s="1035"/>
      <c r="Y14" s="1035"/>
      <c r="Z14" s="1035"/>
      <c r="AA14" s="1035"/>
      <c r="AB14" s="937" t="s">
        <v>319</v>
      </c>
      <c r="AC14" s="1035" t="s">
        <v>439</v>
      </c>
      <c r="AD14" s="1035"/>
      <c r="AE14" s="1035"/>
      <c r="AF14" s="1035"/>
      <c r="AG14" s="1035"/>
      <c r="AH14" s="1035"/>
      <c r="AI14" s="1035"/>
      <c r="AJ14" s="1035"/>
      <c r="AK14" s="1035"/>
      <c r="AL14" s="1035"/>
      <c r="AM14" s="1035"/>
      <c r="AN14" s="1035"/>
      <c r="AO14" s="1035"/>
      <c r="AP14" s="937" t="s">
        <v>319</v>
      </c>
      <c r="AQ14" s="1035" t="s">
        <v>439</v>
      </c>
      <c r="AR14" s="1035"/>
      <c r="AS14" s="1035"/>
      <c r="AT14" s="1035"/>
      <c r="AU14" s="1035"/>
      <c r="AV14" s="1035"/>
      <c r="AW14" s="1035"/>
      <c r="AX14" s="1035"/>
      <c r="AY14" s="1035"/>
      <c r="AZ14" s="1035"/>
      <c r="BA14" s="1035"/>
      <c r="BB14" s="1035"/>
      <c r="BC14" s="1035"/>
      <c r="BD14" s="937" t="s">
        <v>319</v>
      </c>
      <c r="BE14" s="1035" t="s">
        <v>439</v>
      </c>
      <c r="BF14" s="1035"/>
      <c r="BG14" s="1035"/>
      <c r="BH14" s="1035"/>
      <c r="BI14" s="1035"/>
      <c r="BJ14" s="1035"/>
      <c r="BK14" s="1035"/>
      <c r="BL14" s="1035"/>
      <c r="BM14" s="1035"/>
      <c r="BN14" s="1035"/>
      <c r="BO14" s="1035"/>
      <c r="BP14" s="1035"/>
      <c r="BQ14" s="1035"/>
      <c r="BR14" s="937" t="s">
        <v>319</v>
      </c>
      <c r="BS14" s="1035" t="s">
        <v>439</v>
      </c>
      <c r="BT14" s="1035"/>
      <c r="BU14" s="1035"/>
      <c r="BV14" s="1035"/>
      <c r="BW14" s="1035"/>
      <c r="BX14" s="1035"/>
      <c r="BY14" s="1035"/>
      <c r="BZ14" s="1035"/>
      <c r="CA14" s="1035"/>
      <c r="CB14" s="1035"/>
      <c r="CC14" s="1035"/>
      <c r="CD14" s="1035"/>
      <c r="CE14" s="1035"/>
      <c r="CF14" s="937" t="s">
        <v>319</v>
      </c>
      <c r="CG14" s="1035" t="s">
        <v>439</v>
      </c>
      <c r="CH14" s="1035"/>
      <c r="CI14" s="1035"/>
      <c r="CJ14" s="1035"/>
      <c r="CK14" s="1035"/>
      <c r="CL14" s="1035"/>
      <c r="CM14" s="1035"/>
      <c r="CN14" s="1035"/>
      <c r="CO14" s="1035"/>
      <c r="CP14" s="1035"/>
      <c r="CQ14" s="1035"/>
      <c r="CR14" s="1035"/>
      <c r="CS14" s="1035"/>
      <c r="CT14" s="937" t="s">
        <v>319</v>
      </c>
      <c r="CU14" s="1035" t="s">
        <v>439</v>
      </c>
      <c r="CV14" s="1035"/>
      <c r="CW14" s="1035"/>
      <c r="CX14" s="1035"/>
      <c r="CY14" s="1035"/>
      <c r="CZ14" s="1035"/>
      <c r="DA14" s="1035"/>
      <c r="DB14" s="1035"/>
      <c r="DC14" s="1035"/>
      <c r="DD14" s="1035"/>
      <c r="DE14" s="1035"/>
      <c r="DF14" s="1035"/>
      <c r="DG14" s="1035"/>
      <c r="DH14" s="937" t="s">
        <v>319</v>
      </c>
      <c r="DI14" s="1035" t="s">
        <v>439</v>
      </c>
      <c r="DJ14" s="1035"/>
      <c r="DK14" s="1035"/>
      <c r="DL14" s="1035"/>
      <c r="DM14" s="1035"/>
      <c r="DN14" s="1035"/>
      <c r="DO14" s="1035"/>
      <c r="DP14" s="1035"/>
      <c r="DQ14" s="1035"/>
      <c r="DR14" s="1035"/>
      <c r="DS14" s="1035"/>
      <c r="DT14" s="1035"/>
      <c r="DU14" s="1035"/>
      <c r="DV14" s="937" t="s">
        <v>319</v>
      </c>
      <c r="DW14" s="1035" t="s">
        <v>439</v>
      </c>
      <c r="DX14" s="1035"/>
      <c r="DY14" s="1035"/>
      <c r="DZ14" s="1035"/>
      <c r="EA14" s="1035"/>
      <c r="EB14" s="1035"/>
      <c r="EC14" s="1035"/>
      <c r="ED14" s="1035"/>
      <c r="EE14" s="1035"/>
      <c r="EF14" s="1035"/>
      <c r="EG14" s="1035"/>
      <c r="EH14" s="1035"/>
      <c r="EI14" s="1035"/>
      <c r="EJ14" s="937" t="s">
        <v>319</v>
      </c>
      <c r="EK14" s="1035" t="s">
        <v>439</v>
      </c>
      <c r="EL14" s="1035"/>
      <c r="EM14" s="1035"/>
      <c r="EN14" s="1035"/>
      <c r="EO14" s="1035"/>
      <c r="EP14" s="1035"/>
      <c r="EQ14" s="1035"/>
      <c r="ER14" s="1035"/>
      <c r="ES14" s="1035"/>
      <c r="ET14" s="1035"/>
      <c r="EU14" s="1035"/>
      <c r="EV14" s="1035"/>
      <c r="EW14" s="1035"/>
      <c r="EX14" s="937" t="s">
        <v>319</v>
      </c>
      <c r="EY14" s="1024" t="s">
        <v>258</v>
      </c>
      <c r="EZ14" s="937"/>
      <c r="FL14" s="34"/>
    </row>
    <row r="15" spans="7:168" ht="14.25" customHeight="1">
      <c r="J15" s="83"/>
      <c r="K15" s="83"/>
      <c r="L15" s="937"/>
      <c r="M15" s="937"/>
      <c r="N15" s="937"/>
      <c r="O15" s="626"/>
      <c r="P15" s="666" t="s">
        <v>440</v>
      </c>
      <c r="Q15" s="1019" t="s">
        <v>577</v>
      </c>
      <c r="R15" s="1019"/>
      <c r="S15" s="1019" t="s">
        <v>568</v>
      </c>
      <c r="T15" s="1019"/>
      <c r="U15" s="1038" t="s">
        <v>574</v>
      </c>
      <c r="V15" s="1039"/>
      <c r="W15" s="1039"/>
      <c r="X15" s="397"/>
      <c r="Y15" s="969" t="s">
        <v>441</v>
      </c>
      <c r="Z15" s="969"/>
      <c r="AA15" s="969"/>
      <c r="AB15" s="937"/>
      <c r="AC15" s="883"/>
      <c r="AD15" s="883" t="s">
        <v>440</v>
      </c>
      <c r="AE15" s="1019" t="s">
        <v>577</v>
      </c>
      <c r="AF15" s="1019"/>
      <c r="AG15" s="1019" t="s">
        <v>568</v>
      </c>
      <c r="AH15" s="1019"/>
      <c r="AI15" s="1038" t="s">
        <v>574</v>
      </c>
      <c r="AJ15" s="1039"/>
      <c r="AK15" s="1039"/>
      <c r="AL15" s="397"/>
      <c r="AM15" s="969" t="s">
        <v>441</v>
      </c>
      <c r="AN15" s="969"/>
      <c r="AO15" s="969"/>
      <c r="AP15" s="937"/>
      <c r="AQ15" s="883"/>
      <c r="AR15" s="883" t="s">
        <v>440</v>
      </c>
      <c r="AS15" s="1019" t="s">
        <v>577</v>
      </c>
      <c r="AT15" s="1019"/>
      <c r="AU15" s="1019" t="s">
        <v>568</v>
      </c>
      <c r="AV15" s="1019"/>
      <c r="AW15" s="1038" t="s">
        <v>574</v>
      </c>
      <c r="AX15" s="1039"/>
      <c r="AY15" s="1039"/>
      <c r="AZ15" s="397"/>
      <c r="BA15" s="969" t="s">
        <v>441</v>
      </c>
      <c r="BB15" s="969"/>
      <c r="BC15" s="969"/>
      <c r="BD15" s="937"/>
      <c r="BE15" s="883"/>
      <c r="BF15" s="883" t="s">
        <v>440</v>
      </c>
      <c r="BG15" s="1019" t="s">
        <v>577</v>
      </c>
      <c r="BH15" s="1019"/>
      <c r="BI15" s="1019" t="s">
        <v>568</v>
      </c>
      <c r="BJ15" s="1019"/>
      <c r="BK15" s="1038" t="s">
        <v>574</v>
      </c>
      <c r="BL15" s="1039"/>
      <c r="BM15" s="1039"/>
      <c r="BN15" s="397"/>
      <c r="BO15" s="969" t="s">
        <v>441</v>
      </c>
      <c r="BP15" s="969"/>
      <c r="BQ15" s="969"/>
      <c r="BR15" s="937"/>
      <c r="BS15" s="883"/>
      <c r="BT15" s="883" t="s">
        <v>440</v>
      </c>
      <c r="BU15" s="1019" t="s">
        <v>577</v>
      </c>
      <c r="BV15" s="1019"/>
      <c r="BW15" s="1019" t="s">
        <v>568</v>
      </c>
      <c r="BX15" s="1019"/>
      <c r="BY15" s="1038" t="s">
        <v>574</v>
      </c>
      <c r="BZ15" s="1039"/>
      <c r="CA15" s="1039"/>
      <c r="CB15" s="397"/>
      <c r="CC15" s="969" t="s">
        <v>441</v>
      </c>
      <c r="CD15" s="969"/>
      <c r="CE15" s="969"/>
      <c r="CF15" s="937"/>
      <c r="CG15" s="883"/>
      <c r="CH15" s="883" t="s">
        <v>440</v>
      </c>
      <c r="CI15" s="1019" t="s">
        <v>577</v>
      </c>
      <c r="CJ15" s="1019"/>
      <c r="CK15" s="1019" t="s">
        <v>568</v>
      </c>
      <c r="CL15" s="1019"/>
      <c r="CM15" s="1038" t="s">
        <v>574</v>
      </c>
      <c r="CN15" s="1039"/>
      <c r="CO15" s="1039"/>
      <c r="CP15" s="397"/>
      <c r="CQ15" s="969" t="s">
        <v>441</v>
      </c>
      <c r="CR15" s="969"/>
      <c r="CS15" s="969"/>
      <c r="CT15" s="937"/>
      <c r="CU15" s="883"/>
      <c r="CV15" s="883" t="s">
        <v>440</v>
      </c>
      <c r="CW15" s="1019" t="s">
        <v>577</v>
      </c>
      <c r="CX15" s="1019"/>
      <c r="CY15" s="1019" t="s">
        <v>568</v>
      </c>
      <c r="CZ15" s="1019"/>
      <c r="DA15" s="1038" t="s">
        <v>574</v>
      </c>
      <c r="DB15" s="1039"/>
      <c r="DC15" s="1039"/>
      <c r="DD15" s="397"/>
      <c r="DE15" s="969" t="s">
        <v>441</v>
      </c>
      <c r="DF15" s="969"/>
      <c r="DG15" s="969"/>
      <c r="DH15" s="937"/>
      <c r="DI15" s="883"/>
      <c r="DJ15" s="883" t="s">
        <v>440</v>
      </c>
      <c r="DK15" s="1019" t="s">
        <v>577</v>
      </c>
      <c r="DL15" s="1019"/>
      <c r="DM15" s="1019" t="s">
        <v>568</v>
      </c>
      <c r="DN15" s="1019"/>
      <c r="DO15" s="1038" t="s">
        <v>574</v>
      </c>
      <c r="DP15" s="1039"/>
      <c r="DQ15" s="1039"/>
      <c r="DR15" s="397"/>
      <c r="DS15" s="969" t="s">
        <v>441</v>
      </c>
      <c r="DT15" s="969"/>
      <c r="DU15" s="969"/>
      <c r="DV15" s="937"/>
      <c r="DW15" s="883"/>
      <c r="DX15" s="883" t="s">
        <v>440</v>
      </c>
      <c r="DY15" s="1019" t="s">
        <v>577</v>
      </c>
      <c r="DZ15" s="1019"/>
      <c r="EA15" s="1019" t="s">
        <v>568</v>
      </c>
      <c r="EB15" s="1019"/>
      <c r="EC15" s="1038" t="s">
        <v>574</v>
      </c>
      <c r="ED15" s="1039"/>
      <c r="EE15" s="1039"/>
      <c r="EF15" s="397"/>
      <c r="EG15" s="969" t="s">
        <v>441</v>
      </c>
      <c r="EH15" s="969"/>
      <c r="EI15" s="969"/>
      <c r="EJ15" s="937"/>
      <c r="EK15" s="883"/>
      <c r="EL15" s="883" t="s">
        <v>440</v>
      </c>
      <c r="EM15" s="1019" t="s">
        <v>577</v>
      </c>
      <c r="EN15" s="1019"/>
      <c r="EO15" s="1019" t="s">
        <v>568</v>
      </c>
      <c r="EP15" s="1019"/>
      <c r="EQ15" s="1038" t="s">
        <v>574</v>
      </c>
      <c r="ER15" s="1039"/>
      <c r="ES15" s="1039"/>
      <c r="ET15" s="397"/>
      <c r="EU15" s="969" t="s">
        <v>441</v>
      </c>
      <c r="EV15" s="969"/>
      <c r="EW15" s="969"/>
      <c r="EX15" s="937"/>
      <c r="EY15" s="1024"/>
      <c r="EZ15" s="937"/>
      <c r="FL15" s="34"/>
    </row>
    <row r="16" spans="7:168" ht="50.1" customHeight="1">
      <c r="J16" s="83"/>
      <c r="K16" s="83"/>
      <c r="L16" s="937"/>
      <c r="M16" s="937"/>
      <c r="N16" s="937"/>
      <c r="O16" s="572"/>
      <c r="P16" s="667" t="s">
        <v>442</v>
      </c>
      <c r="Q16" s="397" t="s">
        <v>698</v>
      </c>
      <c r="R16" s="397" t="s">
        <v>573</v>
      </c>
      <c r="S16" s="397" t="s">
        <v>569</v>
      </c>
      <c r="T16" s="397" t="s">
        <v>570</v>
      </c>
      <c r="U16" s="397" t="s">
        <v>571</v>
      </c>
      <c r="V16" s="397" t="s">
        <v>572</v>
      </c>
      <c r="W16" s="397" t="s">
        <v>573</v>
      </c>
      <c r="X16" s="397"/>
      <c r="Y16" s="573" t="s">
        <v>257</v>
      </c>
      <c r="Z16" s="1020" t="s">
        <v>256</v>
      </c>
      <c r="AA16" s="1020"/>
      <c r="AB16" s="937"/>
      <c r="AC16" s="887"/>
      <c r="AD16" s="887" t="s">
        <v>442</v>
      </c>
      <c r="AE16" s="397" t="s">
        <v>698</v>
      </c>
      <c r="AF16" s="397" t="s">
        <v>573</v>
      </c>
      <c r="AG16" s="397" t="s">
        <v>569</v>
      </c>
      <c r="AH16" s="397" t="s">
        <v>570</v>
      </c>
      <c r="AI16" s="397" t="s">
        <v>571</v>
      </c>
      <c r="AJ16" s="397" t="s">
        <v>572</v>
      </c>
      <c r="AK16" s="397" t="s">
        <v>573</v>
      </c>
      <c r="AL16" s="397"/>
      <c r="AM16" s="888" t="s">
        <v>257</v>
      </c>
      <c r="AN16" s="1020" t="s">
        <v>256</v>
      </c>
      <c r="AO16" s="1020"/>
      <c r="AP16" s="937"/>
      <c r="AQ16" s="887"/>
      <c r="AR16" s="887" t="s">
        <v>442</v>
      </c>
      <c r="AS16" s="397" t="s">
        <v>698</v>
      </c>
      <c r="AT16" s="397" t="s">
        <v>573</v>
      </c>
      <c r="AU16" s="397" t="s">
        <v>569</v>
      </c>
      <c r="AV16" s="397" t="s">
        <v>570</v>
      </c>
      <c r="AW16" s="397" t="s">
        <v>571</v>
      </c>
      <c r="AX16" s="397" t="s">
        <v>572</v>
      </c>
      <c r="AY16" s="397" t="s">
        <v>573</v>
      </c>
      <c r="AZ16" s="397"/>
      <c r="BA16" s="888" t="s">
        <v>257</v>
      </c>
      <c r="BB16" s="1020" t="s">
        <v>256</v>
      </c>
      <c r="BC16" s="1020"/>
      <c r="BD16" s="937"/>
      <c r="BE16" s="887"/>
      <c r="BF16" s="887" t="s">
        <v>442</v>
      </c>
      <c r="BG16" s="397" t="s">
        <v>698</v>
      </c>
      <c r="BH16" s="397" t="s">
        <v>573</v>
      </c>
      <c r="BI16" s="397" t="s">
        <v>569</v>
      </c>
      <c r="BJ16" s="397" t="s">
        <v>570</v>
      </c>
      <c r="BK16" s="397" t="s">
        <v>571</v>
      </c>
      <c r="BL16" s="397" t="s">
        <v>572</v>
      </c>
      <c r="BM16" s="397" t="s">
        <v>573</v>
      </c>
      <c r="BN16" s="397"/>
      <c r="BO16" s="888" t="s">
        <v>257</v>
      </c>
      <c r="BP16" s="1020" t="s">
        <v>256</v>
      </c>
      <c r="BQ16" s="1020"/>
      <c r="BR16" s="937"/>
      <c r="BS16" s="887"/>
      <c r="BT16" s="887" t="s">
        <v>442</v>
      </c>
      <c r="BU16" s="397" t="s">
        <v>698</v>
      </c>
      <c r="BV16" s="397" t="s">
        <v>573</v>
      </c>
      <c r="BW16" s="397" t="s">
        <v>569</v>
      </c>
      <c r="BX16" s="397" t="s">
        <v>570</v>
      </c>
      <c r="BY16" s="397" t="s">
        <v>571</v>
      </c>
      <c r="BZ16" s="397" t="s">
        <v>572</v>
      </c>
      <c r="CA16" s="397" t="s">
        <v>573</v>
      </c>
      <c r="CB16" s="397"/>
      <c r="CC16" s="888" t="s">
        <v>257</v>
      </c>
      <c r="CD16" s="1020" t="s">
        <v>256</v>
      </c>
      <c r="CE16" s="1020"/>
      <c r="CF16" s="937"/>
      <c r="CG16" s="887"/>
      <c r="CH16" s="887" t="s">
        <v>442</v>
      </c>
      <c r="CI16" s="397" t="s">
        <v>698</v>
      </c>
      <c r="CJ16" s="397" t="s">
        <v>573</v>
      </c>
      <c r="CK16" s="397" t="s">
        <v>569</v>
      </c>
      <c r="CL16" s="397" t="s">
        <v>570</v>
      </c>
      <c r="CM16" s="397" t="s">
        <v>571</v>
      </c>
      <c r="CN16" s="397" t="s">
        <v>572</v>
      </c>
      <c r="CO16" s="397" t="s">
        <v>573</v>
      </c>
      <c r="CP16" s="397"/>
      <c r="CQ16" s="888" t="s">
        <v>257</v>
      </c>
      <c r="CR16" s="1020" t="s">
        <v>256</v>
      </c>
      <c r="CS16" s="1020"/>
      <c r="CT16" s="937"/>
      <c r="CU16" s="887"/>
      <c r="CV16" s="887" t="s">
        <v>442</v>
      </c>
      <c r="CW16" s="397" t="s">
        <v>698</v>
      </c>
      <c r="CX16" s="397" t="s">
        <v>573</v>
      </c>
      <c r="CY16" s="397" t="s">
        <v>569</v>
      </c>
      <c r="CZ16" s="397" t="s">
        <v>570</v>
      </c>
      <c r="DA16" s="397" t="s">
        <v>571</v>
      </c>
      <c r="DB16" s="397" t="s">
        <v>572</v>
      </c>
      <c r="DC16" s="397" t="s">
        <v>573</v>
      </c>
      <c r="DD16" s="397"/>
      <c r="DE16" s="888" t="s">
        <v>257</v>
      </c>
      <c r="DF16" s="1020" t="s">
        <v>256</v>
      </c>
      <c r="DG16" s="1020"/>
      <c r="DH16" s="937"/>
      <c r="DI16" s="887"/>
      <c r="DJ16" s="887" t="s">
        <v>442</v>
      </c>
      <c r="DK16" s="397" t="s">
        <v>698</v>
      </c>
      <c r="DL16" s="397" t="s">
        <v>573</v>
      </c>
      <c r="DM16" s="397" t="s">
        <v>569</v>
      </c>
      <c r="DN16" s="397" t="s">
        <v>570</v>
      </c>
      <c r="DO16" s="397" t="s">
        <v>571</v>
      </c>
      <c r="DP16" s="397" t="s">
        <v>572</v>
      </c>
      <c r="DQ16" s="397" t="s">
        <v>573</v>
      </c>
      <c r="DR16" s="397"/>
      <c r="DS16" s="888" t="s">
        <v>257</v>
      </c>
      <c r="DT16" s="1020" t="s">
        <v>256</v>
      </c>
      <c r="DU16" s="1020"/>
      <c r="DV16" s="937"/>
      <c r="DW16" s="887"/>
      <c r="DX16" s="887" t="s">
        <v>442</v>
      </c>
      <c r="DY16" s="397" t="s">
        <v>698</v>
      </c>
      <c r="DZ16" s="397" t="s">
        <v>573</v>
      </c>
      <c r="EA16" s="397" t="s">
        <v>569</v>
      </c>
      <c r="EB16" s="397" t="s">
        <v>570</v>
      </c>
      <c r="EC16" s="397" t="s">
        <v>571</v>
      </c>
      <c r="ED16" s="397" t="s">
        <v>572</v>
      </c>
      <c r="EE16" s="397" t="s">
        <v>573</v>
      </c>
      <c r="EF16" s="397"/>
      <c r="EG16" s="888" t="s">
        <v>257</v>
      </c>
      <c r="EH16" s="1020" t="s">
        <v>256</v>
      </c>
      <c r="EI16" s="1020"/>
      <c r="EJ16" s="937"/>
      <c r="EK16" s="887"/>
      <c r="EL16" s="887" t="s">
        <v>442</v>
      </c>
      <c r="EM16" s="397" t="s">
        <v>698</v>
      </c>
      <c r="EN16" s="397" t="s">
        <v>573</v>
      </c>
      <c r="EO16" s="397" t="s">
        <v>569</v>
      </c>
      <c r="EP16" s="397" t="s">
        <v>570</v>
      </c>
      <c r="EQ16" s="397" t="s">
        <v>571</v>
      </c>
      <c r="ER16" s="397" t="s">
        <v>572</v>
      </c>
      <c r="ES16" s="397" t="s">
        <v>573</v>
      </c>
      <c r="ET16" s="397"/>
      <c r="EU16" s="888" t="s">
        <v>257</v>
      </c>
      <c r="EV16" s="1020" t="s">
        <v>256</v>
      </c>
      <c r="EW16" s="1020"/>
      <c r="EX16" s="937"/>
      <c r="EY16" s="1024"/>
      <c r="EZ16" s="937"/>
      <c r="FL16" s="34"/>
    </row>
    <row r="17" spans="1:168" ht="12" customHeight="1">
      <c r="J17" s="83"/>
      <c r="K17" s="232">
        <v>1</v>
      </c>
      <c r="L17" s="663" t="s">
        <v>83</v>
      </c>
      <c r="M17" s="663" t="s">
        <v>49</v>
      </c>
      <c r="N17" s="698" t="str">
        <f ca="1">OFFSET(N17,0,-1)</f>
        <v>2</v>
      </c>
      <c r="O17" s="698" t="str">
        <f ca="1">OFFSET(O17,0,-1)</f>
        <v>2</v>
      </c>
      <c r="P17" s="668">
        <f t="shared" ref="P17:Z17" ca="1" si="0">OFFSET(P17,0,-1)+1</f>
        <v>3</v>
      </c>
      <c r="Q17" s="664">
        <f t="shared" ca="1" si="0"/>
        <v>4</v>
      </c>
      <c r="R17" s="664">
        <f t="shared" ca="1" si="0"/>
        <v>5</v>
      </c>
      <c r="S17" s="664">
        <f t="shared" ca="1" si="0"/>
        <v>6</v>
      </c>
      <c r="T17" s="664">
        <f t="shared" ca="1" si="0"/>
        <v>7</v>
      </c>
      <c r="U17" s="664">
        <f t="shared" ca="1" si="0"/>
        <v>8</v>
      </c>
      <c r="V17" s="664">
        <f t="shared" ca="1" si="0"/>
        <v>9</v>
      </c>
      <c r="W17" s="668">
        <f t="shared" ca="1" si="0"/>
        <v>10</v>
      </c>
      <c r="X17" s="698">
        <f ca="1">OFFSET(X17,0,-1)</f>
        <v>10</v>
      </c>
      <c r="Y17" s="664">
        <f t="shared" ca="1" si="0"/>
        <v>11</v>
      </c>
      <c r="Z17" s="1036">
        <f t="shared" ca="1" si="0"/>
        <v>12</v>
      </c>
      <c r="AA17" s="1036"/>
      <c r="AB17" s="664">
        <f ca="1">OFFSET(AB17,0,-2)+1</f>
        <v>13</v>
      </c>
      <c r="AC17" s="698">
        <f ca="1">OFFSET(AC17,0,-1)</f>
        <v>13</v>
      </c>
      <c r="AD17" s="892">
        <f t="shared" ref="AD17:AN17" ca="1" si="1">OFFSET(AD17,0,-1)+1</f>
        <v>14</v>
      </c>
      <c r="AE17" s="892">
        <f t="shared" ca="1" si="1"/>
        <v>15</v>
      </c>
      <c r="AF17" s="892">
        <f t="shared" ca="1" si="1"/>
        <v>16</v>
      </c>
      <c r="AG17" s="892">
        <f t="shared" ca="1" si="1"/>
        <v>17</v>
      </c>
      <c r="AH17" s="892">
        <f t="shared" ca="1" si="1"/>
        <v>18</v>
      </c>
      <c r="AI17" s="892">
        <f t="shared" ca="1" si="1"/>
        <v>19</v>
      </c>
      <c r="AJ17" s="892">
        <f t="shared" ca="1" si="1"/>
        <v>20</v>
      </c>
      <c r="AK17" s="892">
        <f t="shared" ca="1" si="1"/>
        <v>21</v>
      </c>
      <c r="AL17" s="698">
        <f ca="1">OFFSET(AL17,0,-1)</f>
        <v>21</v>
      </c>
      <c r="AM17" s="892">
        <f t="shared" ca="1" si="1"/>
        <v>22</v>
      </c>
      <c r="AN17" s="1036">
        <f t="shared" ca="1" si="1"/>
        <v>23</v>
      </c>
      <c r="AO17" s="1036"/>
      <c r="AP17" s="892">
        <f ca="1">OFFSET(AP17,0,-2)+1</f>
        <v>24</v>
      </c>
      <c r="AQ17" s="698">
        <f ca="1">OFFSET(AQ17,0,-1)</f>
        <v>24</v>
      </c>
      <c r="AR17" s="892">
        <f t="shared" ref="AR17:BB17" ca="1" si="2">OFFSET(AR17,0,-1)+1</f>
        <v>25</v>
      </c>
      <c r="AS17" s="892">
        <f t="shared" ca="1" si="2"/>
        <v>26</v>
      </c>
      <c r="AT17" s="892">
        <f t="shared" ca="1" si="2"/>
        <v>27</v>
      </c>
      <c r="AU17" s="892">
        <f t="shared" ca="1" si="2"/>
        <v>28</v>
      </c>
      <c r="AV17" s="892">
        <f t="shared" ca="1" si="2"/>
        <v>29</v>
      </c>
      <c r="AW17" s="892">
        <f t="shared" ca="1" si="2"/>
        <v>30</v>
      </c>
      <c r="AX17" s="892">
        <f t="shared" ca="1" si="2"/>
        <v>31</v>
      </c>
      <c r="AY17" s="892">
        <f t="shared" ca="1" si="2"/>
        <v>32</v>
      </c>
      <c r="AZ17" s="698">
        <f ca="1">OFFSET(AZ17,0,-1)</f>
        <v>32</v>
      </c>
      <c r="BA17" s="892">
        <f t="shared" ca="1" si="2"/>
        <v>33</v>
      </c>
      <c r="BB17" s="1036">
        <f t="shared" ca="1" si="2"/>
        <v>34</v>
      </c>
      <c r="BC17" s="1036"/>
      <c r="BD17" s="892">
        <f ca="1">OFFSET(BD17,0,-2)+1</f>
        <v>35</v>
      </c>
      <c r="BE17" s="698">
        <f ca="1">OFFSET(BE17,0,-1)</f>
        <v>35</v>
      </c>
      <c r="BF17" s="892">
        <f t="shared" ref="BF17:BP17" ca="1" si="3">OFFSET(BF17,0,-1)+1</f>
        <v>36</v>
      </c>
      <c r="BG17" s="892">
        <f t="shared" ca="1" si="3"/>
        <v>37</v>
      </c>
      <c r="BH17" s="892">
        <f t="shared" ca="1" si="3"/>
        <v>38</v>
      </c>
      <c r="BI17" s="892">
        <f t="shared" ca="1" si="3"/>
        <v>39</v>
      </c>
      <c r="BJ17" s="892">
        <f t="shared" ca="1" si="3"/>
        <v>40</v>
      </c>
      <c r="BK17" s="892">
        <f t="shared" ca="1" si="3"/>
        <v>41</v>
      </c>
      <c r="BL17" s="892">
        <f t="shared" ca="1" si="3"/>
        <v>42</v>
      </c>
      <c r="BM17" s="892">
        <f t="shared" ca="1" si="3"/>
        <v>43</v>
      </c>
      <c r="BN17" s="698">
        <f ca="1">OFFSET(BN17,0,-1)</f>
        <v>43</v>
      </c>
      <c r="BO17" s="892">
        <f t="shared" ca="1" si="3"/>
        <v>44</v>
      </c>
      <c r="BP17" s="1036">
        <f t="shared" ca="1" si="3"/>
        <v>45</v>
      </c>
      <c r="BQ17" s="1036"/>
      <c r="BR17" s="892">
        <f ca="1">OFFSET(BR17,0,-2)+1</f>
        <v>46</v>
      </c>
      <c r="BS17" s="698">
        <f ca="1">OFFSET(BS17,0,-1)</f>
        <v>46</v>
      </c>
      <c r="BT17" s="892">
        <f t="shared" ref="BT17:CD17" ca="1" si="4">OFFSET(BT17,0,-1)+1</f>
        <v>47</v>
      </c>
      <c r="BU17" s="892">
        <f t="shared" ca="1" si="4"/>
        <v>48</v>
      </c>
      <c r="BV17" s="892">
        <f t="shared" ca="1" si="4"/>
        <v>49</v>
      </c>
      <c r="BW17" s="892">
        <f t="shared" ca="1" si="4"/>
        <v>50</v>
      </c>
      <c r="BX17" s="892">
        <f t="shared" ca="1" si="4"/>
        <v>51</v>
      </c>
      <c r="BY17" s="892">
        <f t="shared" ca="1" si="4"/>
        <v>52</v>
      </c>
      <c r="BZ17" s="892">
        <f t="shared" ca="1" si="4"/>
        <v>53</v>
      </c>
      <c r="CA17" s="892">
        <f t="shared" ca="1" si="4"/>
        <v>54</v>
      </c>
      <c r="CB17" s="698">
        <f ca="1">OFFSET(CB17,0,-1)</f>
        <v>54</v>
      </c>
      <c r="CC17" s="892">
        <f t="shared" ca="1" si="4"/>
        <v>55</v>
      </c>
      <c r="CD17" s="1036">
        <f t="shared" ca="1" si="4"/>
        <v>56</v>
      </c>
      <c r="CE17" s="1036"/>
      <c r="CF17" s="892">
        <f ca="1">OFFSET(CF17,0,-2)+1</f>
        <v>57</v>
      </c>
      <c r="CG17" s="698">
        <f ca="1">OFFSET(CG17,0,-1)</f>
        <v>57</v>
      </c>
      <c r="CH17" s="892">
        <f t="shared" ref="CH17:CR17" ca="1" si="5">OFFSET(CH17,0,-1)+1</f>
        <v>58</v>
      </c>
      <c r="CI17" s="892">
        <f t="shared" ca="1" si="5"/>
        <v>59</v>
      </c>
      <c r="CJ17" s="892">
        <f t="shared" ca="1" si="5"/>
        <v>60</v>
      </c>
      <c r="CK17" s="892">
        <f t="shared" ca="1" si="5"/>
        <v>61</v>
      </c>
      <c r="CL17" s="892">
        <f t="shared" ca="1" si="5"/>
        <v>62</v>
      </c>
      <c r="CM17" s="892">
        <f t="shared" ca="1" si="5"/>
        <v>63</v>
      </c>
      <c r="CN17" s="892">
        <f t="shared" ca="1" si="5"/>
        <v>64</v>
      </c>
      <c r="CO17" s="892">
        <f t="shared" ca="1" si="5"/>
        <v>65</v>
      </c>
      <c r="CP17" s="698">
        <f ca="1">OFFSET(CP17,0,-1)</f>
        <v>65</v>
      </c>
      <c r="CQ17" s="892">
        <f t="shared" ca="1" si="5"/>
        <v>66</v>
      </c>
      <c r="CR17" s="1036">
        <f t="shared" ca="1" si="5"/>
        <v>67</v>
      </c>
      <c r="CS17" s="1036"/>
      <c r="CT17" s="892">
        <f ca="1">OFFSET(CT17,0,-2)+1</f>
        <v>68</v>
      </c>
      <c r="CU17" s="698">
        <f ca="1">OFFSET(CU17,0,-1)</f>
        <v>68</v>
      </c>
      <c r="CV17" s="892">
        <f t="shared" ref="CV17:DF17" ca="1" si="6">OFFSET(CV17,0,-1)+1</f>
        <v>69</v>
      </c>
      <c r="CW17" s="892">
        <f t="shared" ca="1" si="6"/>
        <v>70</v>
      </c>
      <c r="CX17" s="892">
        <f t="shared" ca="1" si="6"/>
        <v>71</v>
      </c>
      <c r="CY17" s="892">
        <f t="shared" ca="1" si="6"/>
        <v>72</v>
      </c>
      <c r="CZ17" s="892">
        <f t="shared" ca="1" si="6"/>
        <v>73</v>
      </c>
      <c r="DA17" s="892">
        <f t="shared" ca="1" si="6"/>
        <v>74</v>
      </c>
      <c r="DB17" s="892">
        <f t="shared" ca="1" si="6"/>
        <v>75</v>
      </c>
      <c r="DC17" s="892">
        <f t="shared" ca="1" si="6"/>
        <v>76</v>
      </c>
      <c r="DD17" s="698">
        <f ca="1">OFFSET(DD17,0,-1)</f>
        <v>76</v>
      </c>
      <c r="DE17" s="892">
        <f t="shared" ca="1" si="6"/>
        <v>77</v>
      </c>
      <c r="DF17" s="1036">
        <f t="shared" ca="1" si="6"/>
        <v>78</v>
      </c>
      <c r="DG17" s="1036"/>
      <c r="DH17" s="892">
        <f ca="1">OFFSET(DH17,0,-2)+1</f>
        <v>79</v>
      </c>
      <c r="DI17" s="698">
        <f ca="1">OFFSET(DI17,0,-1)</f>
        <v>79</v>
      </c>
      <c r="DJ17" s="892">
        <f t="shared" ref="DJ17:DT17" ca="1" si="7">OFFSET(DJ17,0,-1)+1</f>
        <v>80</v>
      </c>
      <c r="DK17" s="892">
        <f t="shared" ca="1" si="7"/>
        <v>81</v>
      </c>
      <c r="DL17" s="892">
        <f t="shared" ca="1" si="7"/>
        <v>82</v>
      </c>
      <c r="DM17" s="892">
        <f t="shared" ca="1" si="7"/>
        <v>83</v>
      </c>
      <c r="DN17" s="892">
        <f t="shared" ca="1" si="7"/>
        <v>84</v>
      </c>
      <c r="DO17" s="892">
        <f t="shared" ca="1" si="7"/>
        <v>85</v>
      </c>
      <c r="DP17" s="892">
        <f t="shared" ca="1" si="7"/>
        <v>86</v>
      </c>
      <c r="DQ17" s="892">
        <f t="shared" ca="1" si="7"/>
        <v>87</v>
      </c>
      <c r="DR17" s="698">
        <f ca="1">OFFSET(DR17,0,-1)</f>
        <v>87</v>
      </c>
      <c r="DS17" s="892">
        <f t="shared" ca="1" si="7"/>
        <v>88</v>
      </c>
      <c r="DT17" s="1036">
        <f t="shared" ca="1" si="7"/>
        <v>89</v>
      </c>
      <c r="DU17" s="1036"/>
      <c r="DV17" s="892">
        <f ca="1">OFFSET(DV17,0,-2)+1</f>
        <v>90</v>
      </c>
      <c r="DW17" s="698">
        <f ca="1">OFFSET(DW17,0,-1)</f>
        <v>90</v>
      </c>
      <c r="DX17" s="892">
        <f t="shared" ref="DX17:EH17" ca="1" si="8">OFFSET(DX17,0,-1)+1</f>
        <v>91</v>
      </c>
      <c r="DY17" s="892">
        <f t="shared" ca="1" si="8"/>
        <v>92</v>
      </c>
      <c r="DZ17" s="892">
        <f t="shared" ca="1" si="8"/>
        <v>93</v>
      </c>
      <c r="EA17" s="892">
        <f t="shared" ca="1" si="8"/>
        <v>94</v>
      </c>
      <c r="EB17" s="892">
        <f t="shared" ca="1" si="8"/>
        <v>95</v>
      </c>
      <c r="EC17" s="892">
        <f t="shared" ca="1" si="8"/>
        <v>96</v>
      </c>
      <c r="ED17" s="892">
        <f t="shared" ca="1" si="8"/>
        <v>97</v>
      </c>
      <c r="EE17" s="892">
        <f t="shared" ca="1" si="8"/>
        <v>98</v>
      </c>
      <c r="EF17" s="698">
        <f ca="1">OFFSET(EF17,0,-1)</f>
        <v>98</v>
      </c>
      <c r="EG17" s="892">
        <f t="shared" ca="1" si="8"/>
        <v>99</v>
      </c>
      <c r="EH17" s="1036">
        <f t="shared" ca="1" si="8"/>
        <v>100</v>
      </c>
      <c r="EI17" s="1036"/>
      <c r="EJ17" s="892">
        <f ca="1">OFFSET(EJ17,0,-2)+1</f>
        <v>101</v>
      </c>
      <c r="EK17" s="698">
        <f ca="1">OFFSET(EK17,0,-1)</f>
        <v>101</v>
      </c>
      <c r="EL17" s="892">
        <f t="shared" ref="EL17:EV17" ca="1" si="9">OFFSET(EL17,0,-1)+1</f>
        <v>102</v>
      </c>
      <c r="EM17" s="892">
        <f t="shared" ca="1" si="9"/>
        <v>103</v>
      </c>
      <c r="EN17" s="892">
        <f t="shared" ca="1" si="9"/>
        <v>104</v>
      </c>
      <c r="EO17" s="892">
        <f t="shared" ca="1" si="9"/>
        <v>105</v>
      </c>
      <c r="EP17" s="892">
        <f t="shared" ca="1" si="9"/>
        <v>106</v>
      </c>
      <c r="EQ17" s="892">
        <f t="shared" ca="1" si="9"/>
        <v>107</v>
      </c>
      <c r="ER17" s="892">
        <f t="shared" ca="1" si="9"/>
        <v>108</v>
      </c>
      <c r="ES17" s="892">
        <f t="shared" ca="1" si="9"/>
        <v>109</v>
      </c>
      <c r="ET17" s="698">
        <f ca="1">OFFSET(ET17,0,-1)</f>
        <v>109</v>
      </c>
      <c r="EU17" s="892">
        <f t="shared" ca="1" si="9"/>
        <v>110</v>
      </c>
      <c r="EV17" s="1036">
        <f t="shared" ca="1" si="9"/>
        <v>111</v>
      </c>
      <c r="EW17" s="1036"/>
      <c r="EX17" s="892">
        <f ca="1">OFFSET(EX17,0,-2)+1</f>
        <v>112</v>
      </c>
      <c r="EY17" s="665">
        <f ca="1">OFFSET(EY17,0,-1)</f>
        <v>112</v>
      </c>
      <c r="EZ17" s="664">
        <f ca="1">OFFSET(EZ17,0,-1)+1</f>
        <v>113</v>
      </c>
    </row>
    <row r="18" spans="1:168" ht="22.5">
      <c r="A18" s="1017">
        <v>1</v>
      </c>
      <c r="B18" s="646"/>
      <c r="C18" s="646"/>
      <c r="D18" s="646"/>
      <c r="E18" s="647"/>
      <c r="F18" s="647"/>
      <c r="G18" s="648"/>
      <c r="H18" s="648"/>
      <c r="I18" s="645"/>
      <c r="J18" s="617"/>
      <c r="K18" s="617"/>
      <c r="L18" s="662">
        <f>mergeValue(A18)</f>
        <v>1</v>
      </c>
      <c r="M18" s="588" t="s">
        <v>21</v>
      </c>
      <c r="N18" s="630"/>
      <c r="O18" s="1029" t="str">
        <f>IF('Перечень тарифов'!J21="","","" &amp; 'Перечень тарифов'!J21 &amp; "")</f>
        <v>тариф на горячую воду</v>
      </c>
      <c r="P18" s="1029"/>
      <c r="Q18" s="1029"/>
      <c r="R18" s="1029"/>
      <c r="S18" s="1029"/>
      <c r="T18" s="1029"/>
      <c r="U18" s="1029"/>
      <c r="V18" s="1029"/>
      <c r="W18" s="1029"/>
      <c r="X18" s="1029"/>
      <c r="Y18" s="1029"/>
      <c r="Z18" s="1029"/>
      <c r="AA18" s="1029"/>
      <c r="AB18" s="1029"/>
      <c r="AC18" s="1029"/>
      <c r="AD18" s="1029"/>
      <c r="AE18" s="1029"/>
      <c r="AF18" s="1029"/>
      <c r="AG18" s="1029"/>
      <c r="AH18" s="1029"/>
      <c r="AI18" s="1029"/>
      <c r="AJ18" s="1029"/>
      <c r="AK18" s="1029"/>
      <c r="AL18" s="1029"/>
      <c r="AM18" s="1029"/>
      <c r="AN18" s="1029"/>
      <c r="AO18" s="1029"/>
      <c r="AP18" s="1029"/>
      <c r="AQ18" s="1029"/>
      <c r="AR18" s="1029"/>
      <c r="AS18" s="1029"/>
      <c r="AT18" s="1029"/>
      <c r="AU18" s="1029"/>
      <c r="AV18" s="1029"/>
      <c r="AW18" s="1029"/>
      <c r="AX18" s="1029"/>
      <c r="AY18" s="1029"/>
      <c r="AZ18" s="1029"/>
      <c r="BA18" s="1029"/>
      <c r="BB18" s="1029"/>
      <c r="BC18" s="1029"/>
      <c r="BD18" s="1029"/>
      <c r="BE18" s="1029"/>
      <c r="BF18" s="1029"/>
      <c r="BG18" s="1029"/>
      <c r="BH18" s="1029"/>
      <c r="BI18" s="1029"/>
      <c r="BJ18" s="1029"/>
      <c r="BK18" s="1029"/>
      <c r="BL18" s="1029"/>
      <c r="BM18" s="1029"/>
      <c r="BN18" s="1029"/>
      <c r="BO18" s="1029"/>
      <c r="BP18" s="1029"/>
      <c r="BQ18" s="1029"/>
      <c r="BR18" s="1029"/>
      <c r="BS18" s="1029"/>
      <c r="BT18" s="1029"/>
      <c r="BU18" s="1029"/>
      <c r="BV18" s="1029"/>
      <c r="BW18" s="1029"/>
      <c r="BX18" s="1029"/>
      <c r="BY18" s="1029"/>
      <c r="BZ18" s="1029"/>
      <c r="CA18" s="1029"/>
      <c r="CB18" s="1029"/>
      <c r="CC18" s="1029"/>
      <c r="CD18" s="1029"/>
      <c r="CE18" s="1029"/>
      <c r="CF18" s="1029"/>
      <c r="CG18" s="1029"/>
      <c r="CH18" s="1029"/>
      <c r="CI18" s="1029"/>
      <c r="CJ18" s="1029"/>
      <c r="CK18" s="1029"/>
      <c r="CL18" s="1029"/>
      <c r="CM18" s="1029"/>
      <c r="CN18" s="1029"/>
      <c r="CO18" s="1029"/>
      <c r="CP18" s="1029"/>
      <c r="CQ18" s="1029"/>
      <c r="CR18" s="1029"/>
      <c r="CS18" s="1029"/>
      <c r="CT18" s="1029"/>
      <c r="CU18" s="1029"/>
      <c r="CV18" s="1029"/>
      <c r="CW18" s="1029"/>
      <c r="CX18" s="1029"/>
      <c r="CY18" s="1029"/>
      <c r="CZ18" s="1029"/>
      <c r="DA18" s="1029"/>
      <c r="DB18" s="1029"/>
      <c r="DC18" s="1029"/>
      <c r="DD18" s="1029"/>
      <c r="DE18" s="1029"/>
      <c r="DF18" s="1029"/>
      <c r="DG18" s="1029"/>
      <c r="DH18" s="1029"/>
      <c r="DI18" s="1029"/>
      <c r="DJ18" s="1029"/>
      <c r="DK18" s="1029"/>
      <c r="DL18" s="1029"/>
      <c r="DM18" s="1029"/>
      <c r="DN18" s="1029"/>
      <c r="DO18" s="1029"/>
      <c r="DP18" s="1029"/>
      <c r="DQ18" s="1029"/>
      <c r="DR18" s="1029"/>
      <c r="DS18" s="1029"/>
      <c r="DT18" s="1029"/>
      <c r="DU18" s="1029"/>
      <c r="DV18" s="1029"/>
      <c r="DW18" s="1029"/>
      <c r="DX18" s="1029"/>
      <c r="DY18" s="1029"/>
      <c r="DZ18" s="1029"/>
      <c r="EA18" s="1029"/>
      <c r="EB18" s="1029"/>
      <c r="EC18" s="1029"/>
      <c r="ED18" s="1029"/>
      <c r="EE18" s="1029"/>
      <c r="EF18" s="1029"/>
      <c r="EG18" s="1029"/>
      <c r="EH18" s="1029"/>
      <c r="EI18" s="1029"/>
      <c r="EJ18" s="1029"/>
      <c r="EK18" s="1029"/>
      <c r="EL18" s="1029"/>
      <c r="EM18" s="1029"/>
      <c r="EN18" s="1029"/>
      <c r="EO18" s="1029"/>
      <c r="EP18" s="1029"/>
      <c r="EQ18" s="1029"/>
      <c r="ER18" s="1029"/>
      <c r="ES18" s="1029"/>
      <c r="ET18" s="1029"/>
      <c r="EU18" s="1029"/>
      <c r="EV18" s="1029"/>
      <c r="EW18" s="1029"/>
      <c r="EX18" s="1029"/>
      <c r="EY18" s="1029"/>
      <c r="EZ18" s="509" t="s">
        <v>448</v>
      </c>
    </row>
    <row r="19" spans="1:168" hidden="1">
      <c r="A19" s="1017"/>
      <c r="B19" s="1017">
        <v>1</v>
      </c>
      <c r="C19" s="646"/>
      <c r="D19" s="646"/>
      <c r="E19" s="649"/>
      <c r="F19" s="648"/>
      <c r="G19" s="648"/>
      <c r="H19" s="648"/>
      <c r="I19" s="623"/>
      <c r="J19" s="618"/>
      <c r="K19" s="600"/>
      <c r="L19" s="662" t="str">
        <f>mergeValue(A19) &amp;"."&amp; mergeValue(B19)</f>
        <v>1.1</v>
      </c>
      <c r="M19" s="607"/>
      <c r="N19" s="630"/>
      <c r="O19" s="1029"/>
      <c r="P19" s="1029"/>
      <c r="Q19" s="1029"/>
      <c r="R19" s="1029"/>
      <c r="S19" s="1029"/>
      <c r="T19" s="1029"/>
      <c r="U19" s="1029"/>
      <c r="V19" s="1029"/>
      <c r="W19" s="1029"/>
      <c r="X19" s="1029"/>
      <c r="Y19" s="1029"/>
      <c r="Z19" s="1029"/>
      <c r="AA19" s="1029"/>
      <c r="AB19" s="1029"/>
      <c r="AC19" s="1029"/>
      <c r="AD19" s="1029"/>
      <c r="AE19" s="1029"/>
      <c r="AF19" s="1029"/>
      <c r="AG19" s="1029"/>
      <c r="AH19" s="1029"/>
      <c r="AI19" s="1029"/>
      <c r="AJ19" s="1029"/>
      <c r="AK19" s="1029"/>
      <c r="AL19" s="1029"/>
      <c r="AM19" s="1029"/>
      <c r="AN19" s="1029"/>
      <c r="AO19" s="1029"/>
      <c r="AP19" s="1029"/>
      <c r="AQ19" s="1029"/>
      <c r="AR19" s="1029"/>
      <c r="AS19" s="1029"/>
      <c r="AT19" s="1029"/>
      <c r="AU19" s="1029"/>
      <c r="AV19" s="1029"/>
      <c r="AW19" s="1029"/>
      <c r="AX19" s="1029"/>
      <c r="AY19" s="1029"/>
      <c r="AZ19" s="1029"/>
      <c r="BA19" s="1029"/>
      <c r="BB19" s="1029"/>
      <c r="BC19" s="1029"/>
      <c r="BD19" s="1029"/>
      <c r="BE19" s="1029"/>
      <c r="BF19" s="1029"/>
      <c r="BG19" s="1029"/>
      <c r="BH19" s="1029"/>
      <c r="BI19" s="1029"/>
      <c r="BJ19" s="1029"/>
      <c r="BK19" s="1029"/>
      <c r="BL19" s="1029"/>
      <c r="BM19" s="1029"/>
      <c r="BN19" s="1029"/>
      <c r="BO19" s="1029"/>
      <c r="BP19" s="1029"/>
      <c r="BQ19" s="1029"/>
      <c r="BR19" s="1029"/>
      <c r="BS19" s="1029"/>
      <c r="BT19" s="1029"/>
      <c r="BU19" s="1029"/>
      <c r="BV19" s="1029"/>
      <c r="BW19" s="1029"/>
      <c r="BX19" s="1029"/>
      <c r="BY19" s="1029"/>
      <c r="BZ19" s="1029"/>
      <c r="CA19" s="1029"/>
      <c r="CB19" s="1029"/>
      <c r="CC19" s="1029"/>
      <c r="CD19" s="1029"/>
      <c r="CE19" s="1029"/>
      <c r="CF19" s="1029"/>
      <c r="CG19" s="1029"/>
      <c r="CH19" s="1029"/>
      <c r="CI19" s="1029"/>
      <c r="CJ19" s="1029"/>
      <c r="CK19" s="1029"/>
      <c r="CL19" s="1029"/>
      <c r="CM19" s="1029"/>
      <c r="CN19" s="1029"/>
      <c r="CO19" s="1029"/>
      <c r="CP19" s="1029"/>
      <c r="CQ19" s="1029"/>
      <c r="CR19" s="1029"/>
      <c r="CS19" s="1029"/>
      <c r="CT19" s="1029"/>
      <c r="CU19" s="1029"/>
      <c r="CV19" s="1029"/>
      <c r="CW19" s="1029"/>
      <c r="CX19" s="1029"/>
      <c r="CY19" s="1029"/>
      <c r="CZ19" s="1029"/>
      <c r="DA19" s="1029"/>
      <c r="DB19" s="1029"/>
      <c r="DC19" s="1029"/>
      <c r="DD19" s="1029"/>
      <c r="DE19" s="1029"/>
      <c r="DF19" s="1029"/>
      <c r="DG19" s="1029"/>
      <c r="DH19" s="1029"/>
      <c r="DI19" s="1029"/>
      <c r="DJ19" s="1029"/>
      <c r="DK19" s="1029"/>
      <c r="DL19" s="1029"/>
      <c r="DM19" s="1029"/>
      <c r="DN19" s="1029"/>
      <c r="DO19" s="1029"/>
      <c r="DP19" s="1029"/>
      <c r="DQ19" s="1029"/>
      <c r="DR19" s="1029"/>
      <c r="DS19" s="1029"/>
      <c r="DT19" s="1029"/>
      <c r="DU19" s="1029"/>
      <c r="DV19" s="1029"/>
      <c r="DW19" s="1029"/>
      <c r="DX19" s="1029"/>
      <c r="DY19" s="1029"/>
      <c r="DZ19" s="1029"/>
      <c r="EA19" s="1029"/>
      <c r="EB19" s="1029"/>
      <c r="EC19" s="1029"/>
      <c r="ED19" s="1029"/>
      <c r="EE19" s="1029"/>
      <c r="EF19" s="1029"/>
      <c r="EG19" s="1029"/>
      <c r="EH19" s="1029"/>
      <c r="EI19" s="1029"/>
      <c r="EJ19" s="1029"/>
      <c r="EK19" s="1029"/>
      <c r="EL19" s="1029"/>
      <c r="EM19" s="1029"/>
      <c r="EN19" s="1029"/>
      <c r="EO19" s="1029"/>
      <c r="EP19" s="1029"/>
      <c r="EQ19" s="1029"/>
      <c r="ER19" s="1029"/>
      <c r="ES19" s="1029"/>
      <c r="ET19" s="1029"/>
      <c r="EU19" s="1029"/>
      <c r="EV19" s="1029"/>
      <c r="EW19" s="1029"/>
      <c r="EX19" s="1029"/>
      <c r="EY19" s="1029"/>
      <c r="EZ19" s="509"/>
    </row>
    <row r="20" spans="1:168" hidden="1">
      <c r="A20" s="1017"/>
      <c r="B20" s="1017"/>
      <c r="C20" s="1017">
        <v>1</v>
      </c>
      <c r="D20" s="646"/>
      <c r="E20" s="649"/>
      <c r="F20" s="648"/>
      <c r="G20" s="648"/>
      <c r="H20" s="648"/>
      <c r="I20" s="655"/>
      <c r="J20" s="618"/>
      <c r="K20" s="604"/>
      <c r="L20" s="662" t="str">
        <f>mergeValue(A20) &amp;"."&amp; mergeValue(B20)&amp;"."&amp; mergeValue(C20)</f>
        <v>1.1.1</v>
      </c>
      <c r="M20" s="608"/>
      <c r="N20" s="630"/>
      <c r="O20" s="1029"/>
      <c r="P20" s="1029"/>
      <c r="Q20" s="1029"/>
      <c r="R20" s="1029"/>
      <c r="S20" s="1029"/>
      <c r="T20" s="1029"/>
      <c r="U20" s="1029"/>
      <c r="V20" s="1029"/>
      <c r="W20" s="1029"/>
      <c r="X20" s="1029"/>
      <c r="Y20" s="1029"/>
      <c r="Z20" s="1029"/>
      <c r="AA20" s="1029"/>
      <c r="AB20" s="1029"/>
      <c r="AC20" s="1029"/>
      <c r="AD20" s="1029"/>
      <c r="AE20" s="1029"/>
      <c r="AF20" s="1029"/>
      <c r="AG20" s="1029"/>
      <c r="AH20" s="1029"/>
      <c r="AI20" s="1029"/>
      <c r="AJ20" s="1029"/>
      <c r="AK20" s="1029"/>
      <c r="AL20" s="1029"/>
      <c r="AM20" s="1029"/>
      <c r="AN20" s="1029"/>
      <c r="AO20" s="1029"/>
      <c r="AP20" s="1029"/>
      <c r="AQ20" s="1029"/>
      <c r="AR20" s="1029"/>
      <c r="AS20" s="1029"/>
      <c r="AT20" s="1029"/>
      <c r="AU20" s="1029"/>
      <c r="AV20" s="1029"/>
      <c r="AW20" s="1029"/>
      <c r="AX20" s="1029"/>
      <c r="AY20" s="1029"/>
      <c r="AZ20" s="1029"/>
      <c r="BA20" s="1029"/>
      <c r="BB20" s="1029"/>
      <c r="BC20" s="1029"/>
      <c r="BD20" s="1029"/>
      <c r="BE20" s="1029"/>
      <c r="BF20" s="1029"/>
      <c r="BG20" s="1029"/>
      <c r="BH20" s="1029"/>
      <c r="BI20" s="1029"/>
      <c r="BJ20" s="1029"/>
      <c r="BK20" s="1029"/>
      <c r="BL20" s="1029"/>
      <c r="BM20" s="1029"/>
      <c r="BN20" s="1029"/>
      <c r="BO20" s="1029"/>
      <c r="BP20" s="1029"/>
      <c r="BQ20" s="1029"/>
      <c r="BR20" s="1029"/>
      <c r="BS20" s="1029"/>
      <c r="BT20" s="1029"/>
      <c r="BU20" s="1029"/>
      <c r="BV20" s="1029"/>
      <c r="BW20" s="1029"/>
      <c r="BX20" s="1029"/>
      <c r="BY20" s="1029"/>
      <c r="BZ20" s="1029"/>
      <c r="CA20" s="1029"/>
      <c r="CB20" s="1029"/>
      <c r="CC20" s="1029"/>
      <c r="CD20" s="1029"/>
      <c r="CE20" s="1029"/>
      <c r="CF20" s="1029"/>
      <c r="CG20" s="1029"/>
      <c r="CH20" s="1029"/>
      <c r="CI20" s="1029"/>
      <c r="CJ20" s="1029"/>
      <c r="CK20" s="1029"/>
      <c r="CL20" s="1029"/>
      <c r="CM20" s="1029"/>
      <c r="CN20" s="1029"/>
      <c r="CO20" s="1029"/>
      <c r="CP20" s="1029"/>
      <c r="CQ20" s="1029"/>
      <c r="CR20" s="1029"/>
      <c r="CS20" s="1029"/>
      <c r="CT20" s="1029"/>
      <c r="CU20" s="1029"/>
      <c r="CV20" s="1029"/>
      <c r="CW20" s="1029"/>
      <c r="CX20" s="1029"/>
      <c r="CY20" s="1029"/>
      <c r="CZ20" s="1029"/>
      <c r="DA20" s="1029"/>
      <c r="DB20" s="1029"/>
      <c r="DC20" s="1029"/>
      <c r="DD20" s="1029"/>
      <c r="DE20" s="1029"/>
      <c r="DF20" s="1029"/>
      <c r="DG20" s="1029"/>
      <c r="DH20" s="1029"/>
      <c r="DI20" s="1029"/>
      <c r="DJ20" s="1029"/>
      <c r="DK20" s="1029"/>
      <c r="DL20" s="1029"/>
      <c r="DM20" s="1029"/>
      <c r="DN20" s="1029"/>
      <c r="DO20" s="1029"/>
      <c r="DP20" s="1029"/>
      <c r="DQ20" s="1029"/>
      <c r="DR20" s="1029"/>
      <c r="DS20" s="1029"/>
      <c r="DT20" s="1029"/>
      <c r="DU20" s="1029"/>
      <c r="DV20" s="1029"/>
      <c r="DW20" s="1029"/>
      <c r="DX20" s="1029"/>
      <c r="DY20" s="1029"/>
      <c r="DZ20" s="1029"/>
      <c r="EA20" s="1029"/>
      <c r="EB20" s="1029"/>
      <c r="EC20" s="1029"/>
      <c r="ED20" s="1029"/>
      <c r="EE20" s="1029"/>
      <c r="EF20" s="1029"/>
      <c r="EG20" s="1029"/>
      <c r="EH20" s="1029"/>
      <c r="EI20" s="1029"/>
      <c r="EJ20" s="1029"/>
      <c r="EK20" s="1029"/>
      <c r="EL20" s="1029"/>
      <c r="EM20" s="1029"/>
      <c r="EN20" s="1029"/>
      <c r="EO20" s="1029"/>
      <c r="EP20" s="1029"/>
      <c r="EQ20" s="1029"/>
      <c r="ER20" s="1029"/>
      <c r="ES20" s="1029"/>
      <c r="ET20" s="1029"/>
      <c r="EU20" s="1029"/>
      <c r="EV20" s="1029"/>
      <c r="EW20" s="1029"/>
      <c r="EX20" s="1029"/>
      <c r="EY20" s="1029"/>
      <c r="EZ20" s="509"/>
      <c r="FD20" s="641"/>
    </row>
    <row r="21" spans="1:168" ht="33.75">
      <c r="A21" s="1017"/>
      <c r="B21" s="1017"/>
      <c r="C21" s="1017"/>
      <c r="D21" s="1017">
        <v>1</v>
      </c>
      <c r="E21" s="649"/>
      <c r="F21" s="648"/>
      <c r="G21" s="648"/>
      <c r="H21" s="1026"/>
      <c r="I21" s="618"/>
      <c r="J21" s="618"/>
      <c r="K21" s="604"/>
      <c r="L21" s="662" t="str">
        <f>mergeValue(A21) &amp;"."&amp; mergeValue(B21)&amp;"."&amp; mergeValue(C21)&amp;"."&amp; mergeValue(D21)</f>
        <v>1.1.1.1</v>
      </c>
      <c r="M21" s="609" t="s">
        <v>384</v>
      </c>
      <c r="N21" s="630"/>
      <c r="O21" s="1028"/>
      <c r="P21" s="1028"/>
      <c r="Q21" s="1028"/>
      <c r="R21" s="1028"/>
      <c r="S21" s="1028"/>
      <c r="T21" s="1028"/>
      <c r="U21" s="1028"/>
      <c r="V21" s="1028"/>
      <c r="W21" s="1028"/>
      <c r="X21" s="1028"/>
      <c r="Y21" s="1028"/>
      <c r="Z21" s="1028"/>
      <c r="AA21" s="1028"/>
      <c r="AB21" s="1028"/>
      <c r="AC21" s="1028"/>
      <c r="AD21" s="1028"/>
      <c r="AE21" s="1028"/>
      <c r="AF21" s="1028"/>
      <c r="AG21" s="1028"/>
      <c r="AH21" s="1028"/>
      <c r="AI21" s="1028"/>
      <c r="AJ21" s="1028"/>
      <c r="AK21" s="1028"/>
      <c r="AL21" s="1028"/>
      <c r="AM21" s="1028"/>
      <c r="AN21" s="1028"/>
      <c r="AO21" s="1028"/>
      <c r="AP21" s="1028"/>
      <c r="AQ21" s="1028"/>
      <c r="AR21" s="1028"/>
      <c r="AS21" s="1028"/>
      <c r="AT21" s="1028"/>
      <c r="AU21" s="1028"/>
      <c r="AV21" s="1028"/>
      <c r="AW21" s="1028"/>
      <c r="AX21" s="1028"/>
      <c r="AY21" s="1028"/>
      <c r="AZ21" s="1028"/>
      <c r="BA21" s="1028"/>
      <c r="BB21" s="1028"/>
      <c r="BC21" s="1028"/>
      <c r="BD21" s="1028"/>
      <c r="BE21" s="1028"/>
      <c r="BF21" s="1028"/>
      <c r="BG21" s="1028"/>
      <c r="BH21" s="1028"/>
      <c r="BI21" s="1028"/>
      <c r="BJ21" s="1028"/>
      <c r="BK21" s="1028"/>
      <c r="BL21" s="1028"/>
      <c r="BM21" s="1028"/>
      <c r="BN21" s="1028"/>
      <c r="BO21" s="1028"/>
      <c r="BP21" s="1028"/>
      <c r="BQ21" s="1028"/>
      <c r="BR21" s="1028"/>
      <c r="BS21" s="1028"/>
      <c r="BT21" s="1028"/>
      <c r="BU21" s="1028"/>
      <c r="BV21" s="1028"/>
      <c r="BW21" s="1028"/>
      <c r="BX21" s="1028"/>
      <c r="BY21" s="1028"/>
      <c r="BZ21" s="1028"/>
      <c r="CA21" s="1028"/>
      <c r="CB21" s="1028"/>
      <c r="CC21" s="1028"/>
      <c r="CD21" s="1028"/>
      <c r="CE21" s="1028"/>
      <c r="CF21" s="1028"/>
      <c r="CG21" s="1028"/>
      <c r="CH21" s="1028"/>
      <c r="CI21" s="1028"/>
      <c r="CJ21" s="1028"/>
      <c r="CK21" s="1028"/>
      <c r="CL21" s="1028"/>
      <c r="CM21" s="1028"/>
      <c r="CN21" s="1028"/>
      <c r="CO21" s="1028"/>
      <c r="CP21" s="1028"/>
      <c r="CQ21" s="1028"/>
      <c r="CR21" s="1028"/>
      <c r="CS21" s="1028"/>
      <c r="CT21" s="1028"/>
      <c r="CU21" s="1028"/>
      <c r="CV21" s="1028"/>
      <c r="CW21" s="1028"/>
      <c r="CX21" s="1028"/>
      <c r="CY21" s="1028"/>
      <c r="CZ21" s="1028"/>
      <c r="DA21" s="1028"/>
      <c r="DB21" s="1028"/>
      <c r="DC21" s="1028"/>
      <c r="DD21" s="1028"/>
      <c r="DE21" s="1028"/>
      <c r="DF21" s="1028"/>
      <c r="DG21" s="1028"/>
      <c r="DH21" s="1028"/>
      <c r="DI21" s="1028"/>
      <c r="DJ21" s="1028"/>
      <c r="DK21" s="1028"/>
      <c r="DL21" s="1028"/>
      <c r="DM21" s="1028"/>
      <c r="DN21" s="1028"/>
      <c r="DO21" s="1028"/>
      <c r="DP21" s="1028"/>
      <c r="DQ21" s="1028"/>
      <c r="DR21" s="1028"/>
      <c r="DS21" s="1028"/>
      <c r="DT21" s="1028"/>
      <c r="DU21" s="1028"/>
      <c r="DV21" s="1028"/>
      <c r="DW21" s="1028"/>
      <c r="DX21" s="1028"/>
      <c r="DY21" s="1028"/>
      <c r="DZ21" s="1028"/>
      <c r="EA21" s="1028"/>
      <c r="EB21" s="1028"/>
      <c r="EC21" s="1028"/>
      <c r="ED21" s="1028"/>
      <c r="EE21" s="1028"/>
      <c r="EF21" s="1028"/>
      <c r="EG21" s="1028"/>
      <c r="EH21" s="1028"/>
      <c r="EI21" s="1028"/>
      <c r="EJ21" s="1028"/>
      <c r="EK21" s="1028"/>
      <c r="EL21" s="1028"/>
      <c r="EM21" s="1028"/>
      <c r="EN21" s="1028"/>
      <c r="EO21" s="1028"/>
      <c r="EP21" s="1028"/>
      <c r="EQ21" s="1028"/>
      <c r="ER21" s="1028"/>
      <c r="ES21" s="1028"/>
      <c r="ET21" s="1028"/>
      <c r="EU21" s="1028"/>
      <c r="EV21" s="1028"/>
      <c r="EW21" s="1028"/>
      <c r="EX21" s="1028"/>
      <c r="EY21" s="1028"/>
      <c r="EZ21" s="509" t="s">
        <v>575</v>
      </c>
      <c r="FD21" s="641"/>
    </row>
    <row r="22" spans="1:168" ht="33.75">
      <c r="A22" s="1017"/>
      <c r="B22" s="1017"/>
      <c r="C22" s="1017"/>
      <c r="D22" s="1017"/>
      <c r="E22" s="1018" t="s">
        <v>83</v>
      </c>
      <c r="F22" s="646"/>
      <c r="G22" s="648"/>
      <c r="H22" s="1026"/>
      <c r="I22" s="1026"/>
      <c r="J22" s="718"/>
      <c r="K22" s="604"/>
      <c r="L22" s="662" t="str">
        <f>mergeValue(A22) &amp;"."&amp; mergeValue(B22)&amp;"."&amp; mergeValue(C22)&amp;"."&amp; mergeValue(D22)&amp;"."&amp; mergeValue(E22)</f>
        <v>1.1.1.1.1</v>
      </c>
      <c r="M22" s="613" t="s">
        <v>10</v>
      </c>
      <c r="N22" s="631"/>
      <c r="O22" s="1031" t="s">
        <v>286</v>
      </c>
      <c r="P22" s="1031"/>
      <c r="Q22" s="1031"/>
      <c r="R22" s="1031"/>
      <c r="S22" s="1031"/>
      <c r="T22" s="1031"/>
      <c r="U22" s="1031"/>
      <c r="V22" s="1031"/>
      <c r="W22" s="1031"/>
      <c r="X22" s="1031"/>
      <c r="Y22" s="1031"/>
      <c r="Z22" s="1031"/>
      <c r="AA22" s="1031"/>
      <c r="AB22" s="1031"/>
      <c r="AC22" s="1031"/>
      <c r="AD22" s="1031"/>
      <c r="AE22" s="1031"/>
      <c r="AF22" s="1031"/>
      <c r="AG22" s="1031"/>
      <c r="AH22" s="1031"/>
      <c r="AI22" s="1031"/>
      <c r="AJ22" s="1031"/>
      <c r="AK22" s="1031"/>
      <c r="AL22" s="1031"/>
      <c r="AM22" s="1031"/>
      <c r="AN22" s="1031"/>
      <c r="AO22" s="1031"/>
      <c r="AP22" s="1031"/>
      <c r="AQ22" s="1031"/>
      <c r="AR22" s="1031"/>
      <c r="AS22" s="1031"/>
      <c r="AT22" s="1031"/>
      <c r="AU22" s="1031"/>
      <c r="AV22" s="1031"/>
      <c r="AW22" s="1031"/>
      <c r="AX22" s="1031"/>
      <c r="AY22" s="1031"/>
      <c r="AZ22" s="1031"/>
      <c r="BA22" s="1031"/>
      <c r="BB22" s="1031"/>
      <c r="BC22" s="1031"/>
      <c r="BD22" s="1031"/>
      <c r="BE22" s="1031"/>
      <c r="BF22" s="1031"/>
      <c r="BG22" s="1031"/>
      <c r="BH22" s="1031"/>
      <c r="BI22" s="1031"/>
      <c r="BJ22" s="1031"/>
      <c r="BK22" s="1031"/>
      <c r="BL22" s="1031"/>
      <c r="BM22" s="1031"/>
      <c r="BN22" s="1031"/>
      <c r="BO22" s="1031"/>
      <c r="BP22" s="1031"/>
      <c r="BQ22" s="1031"/>
      <c r="BR22" s="1031"/>
      <c r="BS22" s="1031"/>
      <c r="BT22" s="1031"/>
      <c r="BU22" s="1031"/>
      <c r="BV22" s="1031"/>
      <c r="BW22" s="1031"/>
      <c r="BX22" s="1031"/>
      <c r="BY22" s="1031"/>
      <c r="BZ22" s="1031"/>
      <c r="CA22" s="1031"/>
      <c r="CB22" s="1031"/>
      <c r="CC22" s="1031"/>
      <c r="CD22" s="1031"/>
      <c r="CE22" s="1031"/>
      <c r="CF22" s="1031"/>
      <c r="CG22" s="1031"/>
      <c r="CH22" s="1031"/>
      <c r="CI22" s="1031"/>
      <c r="CJ22" s="1031"/>
      <c r="CK22" s="1031"/>
      <c r="CL22" s="1031"/>
      <c r="CM22" s="1031"/>
      <c r="CN22" s="1031"/>
      <c r="CO22" s="1031"/>
      <c r="CP22" s="1031"/>
      <c r="CQ22" s="1031"/>
      <c r="CR22" s="1031"/>
      <c r="CS22" s="1031"/>
      <c r="CT22" s="1031"/>
      <c r="CU22" s="1031"/>
      <c r="CV22" s="1031"/>
      <c r="CW22" s="1031"/>
      <c r="CX22" s="1031"/>
      <c r="CY22" s="1031"/>
      <c r="CZ22" s="1031"/>
      <c r="DA22" s="1031"/>
      <c r="DB22" s="1031"/>
      <c r="DC22" s="1031"/>
      <c r="DD22" s="1031"/>
      <c r="DE22" s="1031"/>
      <c r="DF22" s="1031"/>
      <c r="DG22" s="1031"/>
      <c r="DH22" s="1031"/>
      <c r="DI22" s="1031"/>
      <c r="DJ22" s="1031"/>
      <c r="DK22" s="1031"/>
      <c r="DL22" s="1031"/>
      <c r="DM22" s="1031"/>
      <c r="DN22" s="1031"/>
      <c r="DO22" s="1031"/>
      <c r="DP22" s="1031"/>
      <c r="DQ22" s="1031"/>
      <c r="DR22" s="1031"/>
      <c r="DS22" s="1031"/>
      <c r="DT22" s="1031"/>
      <c r="DU22" s="1031"/>
      <c r="DV22" s="1031"/>
      <c r="DW22" s="1031"/>
      <c r="DX22" s="1031"/>
      <c r="DY22" s="1031"/>
      <c r="DZ22" s="1031"/>
      <c r="EA22" s="1031"/>
      <c r="EB22" s="1031"/>
      <c r="EC22" s="1031"/>
      <c r="ED22" s="1031"/>
      <c r="EE22" s="1031"/>
      <c r="EF22" s="1031"/>
      <c r="EG22" s="1031"/>
      <c r="EH22" s="1031"/>
      <c r="EI22" s="1031"/>
      <c r="EJ22" s="1031"/>
      <c r="EK22" s="1031"/>
      <c r="EL22" s="1031"/>
      <c r="EM22" s="1031"/>
      <c r="EN22" s="1031"/>
      <c r="EO22" s="1031"/>
      <c r="EP22" s="1031"/>
      <c r="EQ22" s="1031"/>
      <c r="ER22" s="1031"/>
      <c r="ES22" s="1031"/>
      <c r="ET22" s="1031"/>
      <c r="EU22" s="1031"/>
      <c r="EV22" s="1031"/>
      <c r="EW22" s="1031"/>
      <c r="EX22" s="1031"/>
      <c r="EY22" s="1031"/>
      <c r="EZ22" s="509" t="s">
        <v>450</v>
      </c>
      <c r="FB22" s="641" t="str">
        <f>strCheckUnique(FC22:FC26)</f>
        <v/>
      </c>
      <c r="FD22" s="641"/>
    </row>
    <row r="23" spans="1:168" ht="39.950000000000003" customHeight="1">
      <c r="A23" s="1017"/>
      <c r="B23" s="1017"/>
      <c r="C23" s="1017"/>
      <c r="D23" s="1017"/>
      <c r="E23" s="1018"/>
      <c r="F23" s="1017">
        <v>1</v>
      </c>
      <c r="G23" s="646"/>
      <c r="H23" s="1026"/>
      <c r="I23" s="1026"/>
      <c r="J23" s="1026"/>
      <c r="K23" s="655"/>
      <c r="L23" s="662" t="str">
        <f>mergeValue(A23) &amp;"."&amp; mergeValue(B23)&amp;"."&amp; mergeValue(C23)&amp;"."&amp; mergeValue(D23)&amp;"."&amp; mergeValue(E23)&amp;"."&amp; mergeValue(F23)</f>
        <v>1.1.1.1.1.1</v>
      </c>
      <c r="M23" s="724"/>
      <c r="N23" s="1033"/>
      <c r="O23" s="620"/>
      <c r="P23" s="620"/>
      <c r="Q23" s="620"/>
      <c r="R23" s="620"/>
      <c r="S23" s="909"/>
      <c r="T23" s="909"/>
      <c r="U23" s="905">
        <v>15.5</v>
      </c>
      <c r="V23" s="905">
        <v>12.301690000000001</v>
      </c>
      <c r="W23" s="905">
        <v>1833.17</v>
      </c>
      <c r="X23" s="620"/>
      <c r="Y23" s="1021" t="s">
        <v>1440</v>
      </c>
      <c r="Z23" s="1037" t="s">
        <v>74</v>
      </c>
      <c r="AA23" s="1021" t="s">
        <v>2098</v>
      </c>
      <c r="AB23" s="1037" t="s">
        <v>74</v>
      </c>
      <c r="AC23" s="691"/>
      <c r="AD23" s="691"/>
      <c r="AE23" s="691"/>
      <c r="AF23" s="691"/>
      <c r="AG23" s="909"/>
      <c r="AH23" s="909"/>
      <c r="AI23" s="905">
        <v>15.87</v>
      </c>
      <c r="AJ23" s="905">
        <v>12.59693</v>
      </c>
      <c r="AK23" s="905">
        <v>1869.84</v>
      </c>
      <c r="AL23" s="691"/>
      <c r="AM23" s="1021" t="s">
        <v>2099</v>
      </c>
      <c r="AN23" s="1037" t="s">
        <v>74</v>
      </c>
      <c r="AO23" s="1021" t="s">
        <v>2100</v>
      </c>
      <c r="AP23" s="1037" t="s">
        <v>74</v>
      </c>
      <c r="AQ23" s="691"/>
      <c r="AR23" s="691"/>
      <c r="AS23" s="691"/>
      <c r="AT23" s="691"/>
      <c r="AU23" s="909"/>
      <c r="AV23" s="909"/>
      <c r="AW23" s="905">
        <v>25.49</v>
      </c>
      <c r="AX23" s="905">
        <v>7.0762</v>
      </c>
      <c r="AY23" s="905">
        <v>1869.84</v>
      </c>
      <c r="AZ23" s="691"/>
      <c r="BA23" s="1021" t="s">
        <v>2101</v>
      </c>
      <c r="BB23" s="1037" t="s">
        <v>74</v>
      </c>
      <c r="BC23" s="1021" t="s">
        <v>2102</v>
      </c>
      <c r="BD23" s="1037" t="s">
        <v>74</v>
      </c>
      <c r="BE23" s="691"/>
      <c r="BF23" s="691"/>
      <c r="BG23" s="691"/>
      <c r="BH23" s="691"/>
      <c r="BI23" s="909"/>
      <c r="BJ23" s="909"/>
      <c r="BK23" s="905">
        <v>26.37</v>
      </c>
      <c r="BL23" s="905">
        <v>7.0762</v>
      </c>
      <c r="BM23" s="905">
        <v>1917.98</v>
      </c>
      <c r="BN23" s="691"/>
      <c r="BO23" s="1021" t="s">
        <v>2103</v>
      </c>
      <c r="BP23" s="1037" t="s">
        <v>74</v>
      </c>
      <c r="BQ23" s="1021" t="s">
        <v>2104</v>
      </c>
      <c r="BR23" s="1037" t="s">
        <v>74</v>
      </c>
      <c r="BS23" s="691"/>
      <c r="BT23" s="691"/>
      <c r="BU23" s="691"/>
      <c r="BV23" s="691"/>
      <c r="BW23" s="909"/>
      <c r="BX23" s="909"/>
      <c r="BY23" s="905">
        <v>26.37</v>
      </c>
      <c r="BZ23" s="905">
        <v>6.2076099999999999</v>
      </c>
      <c r="CA23" s="905">
        <v>2318.66</v>
      </c>
      <c r="CB23" s="691"/>
      <c r="CC23" s="1021" t="s">
        <v>2077</v>
      </c>
      <c r="CD23" s="1037" t="s">
        <v>74</v>
      </c>
      <c r="CE23" s="1021" t="s">
        <v>2105</v>
      </c>
      <c r="CF23" s="1037" t="s">
        <v>74</v>
      </c>
      <c r="CG23" s="691"/>
      <c r="CH23" s="691"/>
      <c r="CI23" s="691"/>
      <c r="CJ23" s="691"/>
      <c r="CK23" s="909"/>
      <c r="CL23" s="909"/>
      <c r="CM23" s="905">
        <v>27.42</v>
      </c>
      <c r="CN23" s="905">
        <v>6.2076099999999999</v>
      </c>
      <c r="CO23" s="905">
        <v>2318.66</v>
      </c>
      <c r="CP23" s="691"/>
      <c r="CQ23" s="1021" t="s">
        <v>2106</v>
      </c>
      <c r="CR23" s="1037" t="s">
        <v>74</v>
      </c>
      <c r="CS23" s="1021" t="s">
        <v>2096</v>
      </c>
      <c r="CT23" s="1037" t="s">
        <v>74</v>
      </c>
      <c r="CU23" s="691"/>
      <c r="CV23" s="691"/>
      <c r="CW23" s="691"/>
      <c r="CX23" s="691"/>
      <c r="CY23" s="909"/>
      <c r="CZ23" s="909"/>
      <c r="DA23" s="905">
        <v>27.42</v>
      </c>
      <c r="DB23" s="905">
        <v>4.8791599999999997</v>
      </c>
      <c r="DC23" s="905">
        <v>2411.4</v>
      </c>
      <c r="DD23" s="691"/>
      <c r="DE23" s="1021" t="s">
        <v>2094</v>
      </c>
      <c r="DF23" s="1037" t="s">
        <v>74</v>
      </c>
      <c r="DG23" s="1021" t="s">
        <v>2107</v>
      </c>
      <c r="DH23" s="1037" t="s">
        <v>74</v>
      </c>
      <c r="DI23" s="691"/>
      <c r="DJ23" s="691"/>
      <c r="DK23" s="691"/>
      <c r="DL23" s="691"/>
      <c r="DM23" s="909"/>
      <c r="DN23" s="909"/>
      <c r="DO23" s="905">
        <v>28.52</v>
      </c>
      <c r="DP23" s="905">
        <v>4.8791599999999997</v>
      </c>
      <c r="DQ23" s="905">
        <v>2411.4</v>
      </c>
      <c r="DR23" s="691"/>
      <c r="DS23" s="1021" t="s">
        <v>2108</v>
      </c>
      <c r="DT23" s="1037" t="s">
        <v>74</v>
      </c>
      <c r="DU23" s="1021" t="s">
        <v>2097</v>
      </c>
      <c r="DV23" s="1037" t="s">
        <v>74</v>
      </c>
      <c r="DW23" s="691"/>
      <c r="DX23" s="691"/>
      <c r="DY23" s="691"/>
      <c r="DZ23" s="691"/>
      <c r="EA23" s="909"/>
      <c r="EB23" s="909"/>
      <c r="EC23" s="905">
        <v>28.52</v>
      </c>
      <c r="ED23" s="905">
        <v>4.8791599999999997</v>
      </c>
      <c r="EE23" s="905">
        <v>2507.86</v>
      </c>
      <c r="EF23" s="691"/>
      <c r="EG23" s="1021" t="s">
        <v>2095</v>
      </c>
      <c r="EH23" s="1037" t="s">
        <v>74</v>
      </c>
      <c r="EI23" s="1021" t="s">
        <v>2110</v>
      </c>
      <c r="EJ23" s="1037" t="s">
        <v>74</v>
      </c>
      <c r="EK23" s="691"/>
      <c r="EL23" s="691"/>
      <c r="EM23" s="691"/>
      <c r="EN23" s="691"/>
      <c r="EO23" s="909"/>
      <c r="EP23" s="909"/>
      <c r="EQ23" s="905">
        <v>28.52</v>
      </c>
      <c r="ER23" s="905">
        <v>4.8791599999999997</v>
      </c>
      <c r="ES23" s="905">
        <v>2507.86</v>
      </c>
      <c r="ET23" s="691"/>
      <c r="EU23" s="1021" t="s">
        <v>2109</v>
      </c>
      <c r="EV23" s="1037" t="s">
        <v>74</v>
      </c>
      <c r="EW23" s="1021" t="s">
        <v>1441</v>
      </c>
      <c r="EX23" s="1037" t="s">
        <v>75</v>
      </c>
      <c r="EY23" s="629"/>
      <c r="EZ23" s="989" t="s">
        <v>629</v>
      </c>
      <c r="FA23" s="636" t="str">
        <f>strCheckDate(O24:EY24)</f>
        <v/>
      </c>
      <c r="FC23" s="641" t="str">
        <f>IF(M23="","",M23 )</f>
        <v/>
      </c>
      <c r="FD23" s="641"/>
      <c r="FE23" s="641"/>
      <c r="FF23" s="641"/>
    </row>
    <row r="24" spans="1:168" ht="39.950000000000003" hidden="1" customHeight="1">
      <c r="A24" s="1017"/>
      <c r="B24" s="1017"/>
      <c r="C24" s="1017"/>
      <c r="D24" s="1017"/>
      <c r="E24" s="1018"/>
      <c r="F24" s="1017"/>
      <c r="G24" s="646"/>
      <c r="H24" s="1026"/>
      <c r="I24" s="1026"/>
      <c r="J24" s="1026"/>
      <c r="K24" s="655"/>
      <c r="L24" s="612"/>
      <c r="M24" s="661"/>
      <c r="N24" s="1033"/>
      <c r="O24" s="637"/>
      <c r="P24" s="637"/>
      <c r="Q24" s="634"/>
      <c r="R24" s="635" t="str">
        <f>Y23 &amp; "-" &amp; AA23</f>
        <v>01.01.2019-30.06.2019</v>
      </c>
      <c r="S24" s="635"/>
      <c r="T24" s="635"/>
      <c r="U24" s="635"/>
      <c r="V24" s="635"/>
      <c r="W24" s="703"/>
      <c r="X24" s="635"/>
      <c r="Y24" s="1021"/>
      <c r="Z24" s="1037"/>
      <c r="AA24" s="1030"/>
      <c r="AB24" s="1037"/>
      <c r="AC24" s="705"/>
      <c r="AD24" s="705"/>
      <c r="AE24" s="702"/>
      <c r="AF24" s="703" t="str">
        <f>AM23 &amp; "-" &amp; AO23</f>
        <v>01.07.2019-31.12.2019</v>
      </c>
      <c r="AG24" s="703"/>
      <c r="AH24" s="703"/>
      <c r="AI24" s="703"/>
      <c r="AJ24" s="703"/>
      <c r="AK24" s="703"/>
      <c r="AL24" s="703"/>
      <c r="AM24" s="1021"/>
      <c r="AN24" s="1037"/>
      <c r="AO24" s="1030"/>
      <c r="AP24" s="1037"/>
      <c r="AQ24" s="705"/>
      <c r="AR24" s="705"/>
      <c r="AS24" s="702"/>
      <c r="AT24" s="703" t="str">
        <f>BA23 &amp; "-" &amp; BC23</f>
        <v>01.01.2020-30.06.2020</v>
      </c>
      <c r="AU24" s="703"/>
      <c r="AV24" s="703"/>
      <c r="AW24" s="703"/>
      <c r="AX24" s="703"/>
      <c r="AY24" s="703"/>
      <c r="AZ24" s="703"/>
      <c r="BA24" s="1021"/>
      <c r="BB24" s="1037"/>
      <c r="BC24" s="1030"/>
      <c r="BD24" s="1037"/>
      <c r="BE24" s="705"/>
      <c r="BF24" s="705"/>
      <c r="BG24" s="702"/>
      <c r="BH24" s="703" t="str">
        <f>BO23 &amp; "-" &amp; BQ23</f>
        <v>01.07.2020-31.12.2020</v>
      </c>
      <c r="BI24" s="703"/>
      <c r="BJ24" s="703"/>
      <c r="BK24" s="703"/>
      <c r="BL24" s="703"/>
      <c r="BM24" s="703"/>
      <c r="BN24" s="703"/>
      <c r="BO24" s="1021"/>
      <c r="BP24" s="1037"/>
      <c r="BQ24" s="1030"/>
      <c r="BR24" s="1037"/>
      <c r="BS24" s="705"/>
      <c r="BT24" s="705"/>
      <c r="BU24" s="702"/>
      <c r="BV24" s="703" t="str">
        <f>CC23 &amp; "-" &amp; CE23</f>
        <v>01.01.2021-30.06.2021</v>
      </c>
      <c r="BW24" s="703"/>
      <c r="BX24" s="703"/>
      <c r="BY24" s="703"/>
      <c r="BZ24" s="703"/>
      <c r="CA24" s="703"/>
      <c r="CB24" s="703"/>
      <c r="CC24" s="1021"/>
      <c r="CD24" s="1037"/>
      <c r="CE24" s="1030"/>
      <c r="CF24" s="1037"/>
      <c r="CG24" s="705"/>
      <c r="CH24" s="705"/>
      <c r="CI24" s="702"/>
      <c r="CJ24" s="703" t="str">
        <f>CQ23 &amp; "-" &amp; CS23</f>
        <v>01.07.2021-31.12.2021</v>
      </c>
      <c r="CK24" s="703"/>
      <c r="CL24" s="703"/>
      <c r="CM24" s="703"/>
      <c r="CN24" s="703"/>
      <c r="CO24" s="703"/>
      <c r="CP24" s="703"/>
      <c r="CQ24" s="1021"/>
      <c r="CR24" s="1037"/>
      <c r="CS24" s="1030"/>
      <c r="CT24" s="1037"/>
      <c r="CU24" s="705"/>
      <c r="CV24" s="705"/>
      <c r="CW24" s="702"/>
      <c r="CX24" s="703" t="str">
        <f>DE23 &amp; "-" &amp; DG23</f>
        <v>01.01.2022-30.06.2022</v>
      </c>
      <c r="CY24" s="703"/>
      <c r="CZ24" s="703"/>
      <c r="DA24" s="703"/>
      <c r="DB24" s="703"/>
      <c r="DC24" s="703"/>
      <c r="DD24" s="703"/>
      <c r="DE24" s="1021"/>
      <c r="DF24" s="1037"/>
      <c r="DG24" s="1030"/>
      <c r="DH24" s="1037"/>
      <c r="DI24" s="705"/>
      <c r="DJ24" s="705"/>
      <c r="DK24" s="702"/>
      <c r="DL24" s="703" t="str">
        <f>DS23 &amp; "-" &amp; DU23</f>
        <v>01.07.2022-31.12.2022</v>
      </c>
      <c r="DM24" s="703"/>
      <c r="DN24" s="703"/>
      <c r="DO24" s="703"/>
      <c r="DP24" s="703"/>
      <c r="DQ24" s="703"/>
      <c r="DR24" s="703"/>
      <c r="DS24" s="1021"/>
      <c r="DT24" s="1037"/>
      <c r="DU24" s="1030"/>
      <c r="DV24" s="1037"/>
      <c r="DW24" s="705"/>
      <c r="DX24" s="705"/>
      <c r="DY24" s="702"/>
      <c r="DZ24" s="703" t="str">
        <f>EG23 &amp; "-" &amp; EI23</f>
        <v>01.01.2023-30.06.2023</v>
      </c>
      <c r="EA24" s="703"/>
      <c r="EB24" s="703"/>
      <c r="EC24" s="703"/>
      <c r="ED24" s="703"/>
      <c r="EE24" s="703"/>
      <c r="EF24" s="703"/>
      <c r="EG24" s="1021"/>
      <c r="EH24" s="1037"/>
      <c r="EI24" s="1030"/>
      <c r="EJ24" s="1037"/>
      <c r="EK24" s="705"/>
      <c r="EL24" s="705"/>
      <c r="EM24" s="702"/>
      <c r="EN24" s="703" t="str">
        <f>EU23 &amp; "-" &amp; EW23</f>
        <v>01.07.2023-31.12.2023</v>
      </c>
      <c r="EO24" s="703"/>
      <c r="EP24" s="703"/>
      <c r="EQ24" s="703"/>
      <c r="ER24" s="703"/>
      <c r="ES24" s="703"/>
      <c r="ET24" s="703"/>
      <c r="EU24" s="1021"/>
      <c r="EV24" s="1037"/>
      <c r="EW24" s="1030"/>
      <c r="EX24" s="1037"/>
      <c r="EY24" s="629"/>
      <c r="EZ24" s="990"/>
      <c r="FD24" s="641"/>
    </row>
    <row r="25" spans="1:168" s="600" customFormat="1" ht="15" hidden="1" customHeight="1">
      <c r="A25" s="1017"/>
      <c r="B25" s="1017"/>
      <c r="C25" s="1017"/>
      <c r="D25" s="1017"/>
      <c r="E25" s="1018"/>
      <c r="F25" s="1017"/>
      <c r="G25" s="646"/>
      <c r="H25" s="1026"/>
      <c r="I25" s="1026"/>
      <c r="J25" s="1026"/>
      <c r="K25" s="655"/>
      <c r="L25" s="605"/>
      <c r="M25" s="615"/>
      <c r="N25" s="621"/>
      <c r="O25" s="606"/>
      <c r="P25" s="606"/>
      <c r="Q25" s="606"/>
      <c r="R25" s="606"/>
      <c r="S25" s="606"/>
      <c r="T25" s="606"/>
      <c r="U25" s="606"/>
      <c r="V25" s="606"/>
      <c r="W25" s="676"/>
      <c r="X25" s="606"/>
      <c r="Y25" s="628"/>
      <c r="Z25" s="622"/>
      <c r="AA25" s="622"/>
      <c r="AB25" s="622"/>
      <c r="AC25" s="676"/>
      <c r="AD25" s="676"/>
      <c r="AE25" s="676"/>
      <c r="AF25" s="676"/>
      <c r="AG25" s="676"/>
      <c r="AH25" s="676"/>
      <c r="AI25" s="676"/>
      <c r="AJ25" s="676"/>
      <c r="AK25" s="676"/>
      <c r="AL25" s="676"/>
      <c r="AM25" s="697"/>
      <c r="AN25" s="844"/>
      <c r="AO25" s="844"/>
      <c r="AP25" s="844"/>
      <c r="AQ25" s="676"/>
      <c r="AR25" s="676"/>
      <c r="AS25" s="676"/>
      <c r="AT25" s="676"/>
      <c r="AU25" s="676"/>
      <c r="AV25" s="676"/>
      <c r="AW25" s="676"/>
      <c r="AX25" s="676"/>
      <c r="AY25" s="676"/>
      <c r="AZ25" s="676"/>
      <c r="BA25" s="697"/>
      <c r="BB25" s="844"/>
      <c r="BC25" s="844"/>
      <c r="BD25" s="844"/>
      <c r="BE25" s="676"/>
      <c r="BF25" s="676"/>
      <c r="BG25" s="676"/>
      <c r="BH25" s="676"/>
      <c r="BI25" s="676"/>
      <c r="BJ25" s="676"/>
      <c r="BK25" s="676"/>
      <c r="BL25" s="676"/>
      <c r="BM25" s="676"/>
      <c r="BN25" s="676"/>
      <c r="BO25" s="697"/>
      <c r="BP25" s="844"/>
      <c r="BQ25" s="844"/>
      <c r="BR25" s="844"/>
      <c r="BS25" s="676"/>
      <c r="BT25" s="676"/>
      <c r="BU25" s="676"/>
      <c r="BV25" s="676"/>
      <c r="BW25" s="676"/>
      <c r="BX25" s="676"/>
      <c r="BY25" s="676"/>
      <c r="BZ25" s="676"/>
      <c r="CA25" s="676"/>
      <c r="CB25" s="676"/>
      <c r="CC25" s="697"/>
      <c r="CD25" s="844"/>
      <c r="CE25" s="844"/>
      <c r="CF25" s="844"/>
      <c r="CG25" s="676"/>
      <c r="CH25" s="676"/>
      <c r="CI25" s="676"/>
      <c r="CJ25" s="676"/>
      <c r="CK25" s="676"/>
      <c r="CL25" s="676"/>
      <c r="CM25" s="676"/>
      <c r="CN25" s="676"/>
      <c r="CO25" s="676"/>
      <c r="CP25" s="676"/>
      <c r="CQ25" s="697"/>
      <c r="CR25" s="844"/>
      <c r="CS25" s="844"/>
      <c r="CT25" s="844"/>
      <c r="CU25" s="676"/>
      <c r="CV25" s="676"/>
      <c r="CW25" s="676"/>
      <c r="CX25" s="676"/>
      <c r="CY25" s="676"/>
      <c r="CZ25" s="676"/>
      <c r="DA25" s="676"/>
      <c r="DB25" s="676"/>
      <c r="DC25" s="676"/>
      <c r="DD25" s="676"/>
      <c r="DE25" s="697"/>
      <c r="DF25" s="844"/>
      <c r="DG25" s="844"/>
      <c r="DH25" s="844"/>
      <c r="DI25" s="676"/>
      <c r="DJ25" s="676"/>
      <c r="DK25" s="676"/>
      <c r="DL25" s="676"/>
      <c r="DM25" s="676"/>
      <c r="DN25" s="676"/>
      <c r="DO25" s="676"/>
      <c r="DP25" s="676"/>
      <c r="DQ25" s="676"/>
      <c r="DR25" s="676"/>
      <c r="DS25" s="697"/>
      <c r="DT25" s="844"/>
      <c r="DU25" s="844"/>
      <c r="DV25" s="844"/>
      <c r="DW25" s="676"/>
      <c r="DX25" s="676"/>
      <c r="DY25" s="676"/>
      <c r="DZ25" s="676"/>
      <c r="EA25" s="676"/>
      <c r="EB25" s="676"/>
      <c r="EC25" s="676"/>
      <c r="ED25" s="676"/>
      <c r="EE25" s="676"/>
      <c r="EF25" s="676"/>
      <c r="EG25" s="697"/>
      <c r="EH25" s="844"/>
      <c r="EI25" s="844"/>
      <c r="EJ25" s="844"/>
      <c r="EK25" s="676"/>
      <c r="EL25" s="676"/>
      <c r="EM25" s="676"/>
      <c r="EN25" s="676"/>
      <c r="EO25" s="676"/>
      <c r="EP25" s="676"/>
      <c r="EQ25" s="676"/>
      <c r="ER25" s="676"/>
      <c r="ES25" s="676"/>
      <c r="ET25" s="676"/>
      <c r="EU25" s="697"/>
      <c r="EV25" s="844"/>
      <c r="EW25" s="844"/>
      <c r="EX25" s="844"/>
      <c r="EY25" s="619"/>
      <c r="EZ25" s="990"/>
      <c r="FA25" s="636"/>
      <c r="FB25" s="636"/>
      <c r="FC25" s="636"/>
      <c r="FD25" s="641"/>
      <c r="FE25" s="636"/>
      <c r="FF25" s="636"/>
      <c r="FG25" s="636"/>
      <c r="FH25" s="636"/>
      <c r="FI25" s="636"/>
      <c r="FJ25" s="636"/>
      <c r="FK25" s="636"/>
      <c r="FL25" s="636"/>
    </row>
    <row r="26" spans="1:168" customFormat="1" ht="15" customHeight="1">
      <c r="A26" s="1017"/>
      <c r="B26" s="1017"/>
      <c r="C26" s="1017"/>
      <c r="D26" s="1017"/>
      <c r="E26" s="1018"/>
      <c r="F26" s="650"/>
      <c r="G26" s="648"/>
      <c r="H26" s="1026"/>
      <c r="I26" s="1026"/>
      <c r="J26" s="718"/>
      <c r="K26" s="624"/>
      <c r="L26" s="605"/>
      <c r="M26" s="614" t="s">
        <v>385</v>
      </c>
      <c r="N26" s="621"/>
      <c r="O26" s="606"/>
      <c r="P26" s="606"/>
      <c r="Q26" s="606"/>
      <c r="R26" s="606"/>
      <c r="S26" s="606"/>
      <c r="T26" s="606"/>
      <c r="U26" s="606"/>
      <c r="V26" s="606"/>
      <c r="W26" s="676"/>
      <c r="X26" s="606"/>
      <c r="Y26" s="628"/>
      <c r="Z26" s="622"/>
      <c r="AA26" s="622"/>
      <c r="AB26" s="622"/>
      <c r="AC26" s="676"/>
      <c r="AD26" s="676"/>
      <c r="AE26" s="676"/>
      <c r="AF26" s="676"/>
      <c r="AG26" s="676"/>
      <c r="AH26" s="676"/>
      <c r="AI26" s="676"/>
      <c r="AJ26" s="676"/>
      <c r="AK26" s="676"/>
      <c r="AL26" s="676"/>
      <c r="AM26" s="697"/>
      <c r="AN26" s="844"/>
      <c r="AO26" s="844"/>
      <c r="AP26" s="844"/>
      <c r="AQ26" s="676"/>
      <c r="AR26" s="676"/>
      <c r="AS26" s="676"/>
      <c r="AT26" s="676"/>
      <c r="AU26" s="676"/>
      <c r="AV26" s="676"/>
      <c r="AW26" s="676"/>
      <c r="AX26" s="676"/>
      <c r="AY26" s="676"/>
      <c r="AZ26" s="676"/>
      <c r="BA26" s="697"/>
      <c r="BB26" s="844"/>
      <c r="BC26" s="844"/>
      <c r="BD26" s="844"/>
      <c r="BE26" s="676"/>
      <c r="BF26" s="676"/>
      <c r="BG26" s="676"/>
      <c r="BH26" s="676"/>
      <c r="BI26" s="676"/>
      <c r="BJ26" s="676"/>
      <c r="BK26" s="676"/>
      <c r="BL26" s="676"/>
      <c r="BM26" s="676"/>
      <c r="BN26" s="676"/>
      <c r="BO26" s="697"/>
      <c r="BP26" s="844"/>
      <c r="BQ26" s="844"/>
      <c r="BR26" s="844"/>
      <c r="BS26" s="676"/>
      <c r="BT26" s="676"/>
      <c r="BU26" s="676"/>
      <c r="BV26" s="676"/>
      <c r="BW26" s="676"/>
      <c r="BX26" s="676"/>
      <c r="BY26" s="676"/>
      <c r="BZ26" s="676"/>
      <c r="CA26" s="676"/>
      <c r="CB26" s="676"/>
      <c r="CC26" s="697"/>
      <c r="CD26" s="844"/>
      <c r="CE26" s="844"/>
      <c r="CF26" s="844"/>
      <c r="CG26" s="676"/>
      <c r="CH26" s="676"/>
      <c r="CI26" s="676"/>
      <c r="CJ26" s="676"/>
      <c r="CK26" s="676"/>
      <c r="CL26" s="676"/>
      <c r="CM26" s="676"/>
      <c r="CN26" s="676"/>
      <c r="CO26" s="676"/>
      <c r="CP26" s="676"/>
      <c r="CQ26" s="697"/>
      <c r="CR26" s="844"/>
      <c r="CS26" s="844"/>
      <c r="CT26" s="844"/>
      <c r="CU26" s="676"/>
      <c r="CV26" s="676"/>
      <c r="CW26" s="676"/>
      <c r="CX26" s="676"/>
      <c r="CY26" s="676"/>
      <c r="CZ26" s="676"/>
      <c r="DA26" s="676"/>
      <c r="DB26" s="676"/>
      <c r="DC26" s="676"/>
      <c r="DD26" s="676"/>
      <c r="DE26" s="697"/>
      <c r="DF26" s="844"/>
      <c r="DG26" s="844"/>
      <c r="DH26" s="844"/>
      <c r="DI26" s="676"/>
      <c r="DJ26" s="676"/>
      <c r="DK26" s="676"/>
      <c r="DL26" s="676"/>
      <c r="DM26" s="676"/>
      <c r="DN26" s="676"/>
      <c r="DO26" s="676"/>
      <c r="DP26" s="676"/>
      <c r="DQ26" s="676"/>
      <c r="DR26" s="676"/>
      <c r="DS26" s="697"/>
      <c r="DT26" s="844"/>
      <c r="DU26" s="844"/>
      <c r="DV26" s="844"/>
      <c r="DW26" s="676"/>
      <c r="DX26" s="676"/>
      <c r="DY26" s="676"/>
      <c r="DZ26" s="676"/>
      <c r="EA26" s="676"/>
      <c r="EB26" s="676"/>
      <c r="EC26" s="676"/>
      <c r="ED26" s="676"/>
      <c r="EE26" s="676"/>
      <c r="EF26" s="676"/>
      <c r="EG26" s="697"/>
      <c r="EH26" s="844"/>
      <c r="EI26" s="844"/>
      <c r="EJ26" s="844"/>
      <c r="EK26" s="676"/>
      <c r="EL26" s="676"/>
      <c r="EM26" s="676"/>
      <c r="EN26" s="676"/>
      <c r="EO26" s="676"/>
      <c r="EP26" s="676"/>
      <c r="EQ26" s="676"/>
      <c r="ER26" s="676"/>
      <c r="ES26" s="676"/>
      <c r="ET26" s="676"/>
      <c r="EU26" s="697"/>
      <c r="EV26" s="844"/>
      <c r="EW26" s="844"/>
      <c r="EX26" s="844"/>
      <c r="EY26" s="619"/>
      <c r="EZ26" s="991"/>
      <c r="FA26" s="638"/>
      <c r="FB26" s="638"/>
      <c r="FC26" s="638"/>
      <c r="FD26" s="641"/>
      <c r="FE26" s="638"/>
      <c r="FF26" s="636"/>
      <c r="FG26" s="636"/>
      <c r="FH26" s="280"/>
      <c r="FI26" s="280"/>
      <c r="FJ26" s="280"/>
      <c r="FK26" s="280"/>
      <c r="FL26" s="280"/>
    </row>
    <row r="27" spans="1:168" customFormat="1">
      <c r="A27" s="1017"/>
      <c r="B27" s="1017"/>
      <c r="C27" s="1017"/>
      <c r="D27" s="1017"/>
      <c r="E27" s="649"/>
      <c r="F27" s="650"/>
      <c r="G27" s="648"/>
      <c r="H27" s="1026"/>
      <c r="I27" s="603"/>
      <c r="J27" s="603"/>
      <c r="K27" s="624"/>
      <c r="L27" s="659"/>
      <c r="M27" s="255" t="s">
        <v>13</v>
      </c>
      <c r="N27" s="660"/>
      <c r="O27" s="658"/>
      <c r="P27" s="658"/>
      <c r="Q27" s="658"/>
      <c r="R27" s="658"/>
      <c r="S27" s="658"/>
      <c r="T27" s="658"/>
      <c r="U27" s="658"/>
      <c r="V27" s="658"/>
      <c r="W27" s="696"/>
      <c r="X27" s="658"/>
      <c r="Y27" s="657"/>
      <c r="Z27" s="154"/>
      <c r="AA27" s="154"/>
      <c r="AB27" s="660"/>
      <c r="AC27" s="696"/>
      <c r="AD27" s="696"/>
      <c r="AE27" s="696"/>
      <c r="AF27" s="696"/>
      <c r="AG27" s="696"/>
      <c r="AH27" s="696"/>
      <c r="AI27" s="696"/>
      <c r="AJ27" s="696"/>
      <c r="AK27" s="696"/>
      <c r="AL27" s="696"/>
      <c r="AM27" s="657"/>
      <c r="AN27" s="154"/>
      <c r="AO27" s="154"/>
      <c r="AP27" s="660"/>
      <c r="AQ27" s="696"/>
      <c r="AR27" s="696"/>
      <c r="AS27" s="696"/>
      <c r="AT27" s="696"/>
      <c r="AU27" s="696"/>
      <c r="AV27" s="696"/>
      <c r="AW27" s="696"/>
      <c r="AX27" s="696"/>
      <c r="AY27" s="696"/>
      <c r="AZ27" s="696"/>
      <c r="BA27" s="657"/>
      <c r="BB27" s="154"/>
      <c r="BC27" s="154"/>
      <c r="BD27" s="660"/>
      <c r="BE27" s="696"/>
      <c r="BF27" s="696"/>
      <c r="BG27" s="696"/>
      <c r="BH27" s="696"/>
      <c r="BI27" s="696"/>
      <c r="BJ27" s="696"/>
      <c r="BK27" s="696"/>
      <c r="BL27" s="696"/>
      <c r="BM27" s="696"/>
      <c r="BN27" s="696"/>
      <c r="BO27" s="657"/>
      <c r="BP27" s="154"/>
      <c r="BQ27" s="154"/>
      <c r="BR27" s="660"/>
      <c r="BS27" s="696"/>
      <c r="BT27" s="696"/>
      <c r="BU27" s="696"/>
      <c r="BV27" s="696"/>
      <c r="BW27" s="696"/>
      <c r="BX27" s="696"/>
      <c r="BY27" s="696"/>
      <c r="BZ27" s="696"/>
      <c r="CA27" s="696"/>
      <c r="CB27" s="696"/>
      <c r="CC27" s="657"/>
      <c r="CD27" s="154"/>
      <c r="CE27" s="154"/>
      <c r="CF27" s="660"/>
      <c r="CG27" s="696"/>
      <c r="CH27" s="696"/>
      <c r="CI27" s="696"/>
      <c r="CJ27" s="696"/>
      <c r="CK27" s="696"/>
      <c r="CL27" s="696"/>
      <c r="CM27" s="696"/>
      <c r="CN27" s="696"/>
      <c r="CO27" s="696"/>
      <c r="CP27" s="696"/>
      <c r="CQ27" s="657"/>
      <c r="CR27" s="154"/>
      <c r="CS27" s="154"/>
      <c r="CT27" s="660"/>
      <c r="CU27" s="696"/>
      <c r="CV27" s="696"/>
      <c r="CW27" s="696"/>
      <c r="CX27" s="696"/>
      <c r="CY27" s="696"/>
      <c r="CZ27" s="696"/>
      <c r="DA27" s="696"/>
      <c r="DB27" s="696"/>
      <c r="DC27" s="696"/>
      <c r="DD27" s="696"/>
      <c r="DE27" s="657"/>
      <c r="DF27" s="154"/>
      <c r="DG27" s="154"/>
      <c r="DH27" s="660"/>
      <c r="DI27" s="696"/>
      <c r="DJ27" s="696"/>
      <c r="DK27" s="696"/>
      <c r="DL27" s="696"/>
      <c r="DM27" s="696"/>
      <c r="DN27" s="696"/>
      <c r="DO27" s="696"/>
      <c r="DP27" s="696"/>
      <c r="DQ27" s="696"/>
      <c r="DR27" s="696"/>
      <c r="DS27" s="657"/>
      <c r="DT27" s="154"/>
      <c r="DU27" s="154"/>
      <c r="DV27" s="660"/>
      <c r="DW27" s="696"/>
      <c r="DX27" s="696"/>
      <c r="DY27" s="696"/>
      <c r="DZ27" s="696"/>
      <c r="EA27" s="696"/>
      <c r="EB27" s="696"/>
      <c r="EC27" s="696"/>
      <c r="ED27" s="696"/>
      <c r="EE27" s="696"/>
      <c r="EF27" s="696"/>
      <c r="EG27" s="657"/>
      <c r="EH27" s="154"/>
      <c r="EI27" s="154"/>
      <c r="EJ27" s="660"/>
      <c r="EK27" s="696"/>
      <c r="EL27" s="696"/>
      <c r="EM27" s="696"/>
      <c r="EN27" s="696"/>
      <c r="EO27" s="696"/>
      <c r="EP27" s="696"/>
      <c r="EQ27" s="696"/>
      <c r="ER27" s="696"/>
      <c r="ES27" s="696"/>
      <c r="ET27" s="696"/>
      <c r="EU27" s="657"/>
      <c r="EV27" s="154"/>
      <c r="EW27" s="154"/>
      <c r="EX27" s="660"/>
      <c r="EY27" s="154"/>
      <c r="EZ27" s="182"/>
      <c r="FA27" s="638"/>
      <c r="FB27" s="638"/>
      <c r="FC27" s="638"/>
      <c r="FD27" s="638"/>
      <c r="FE27" s="638"/>
      <c r="FF27" s="638"/>
      <c r="FG27" s="638"/>
      <c r="FH27" s="280"/>
      <c r="FI27" s="280"/>
      <c r="FJ27" s="280"/>
      <c r="FK27" s="280"/>
      <c r="FL27" s="280"/>
    </row>
    <row r="28" spans="1:168" customFormat="1">
      <c r="A28" s="1017"/>
      <c r="B28" s="1017"/>
      <c r="C28" s="1017"/>
      <c r="D28" s="651"/>
      <c r="E28" s="651"/>
      <c r="F28" s="652"/>
      <c r="G28" s="651"/>
      <c r="H28" s="648"/>
      <c r="I28" s="624"/>
      <c r="J28" s="603"/>
      <c r="K28" s="617"/>
      <c r="L28" s="109"/>
      <c r="M28" s="159" t="s">
        <v>386</v>
      </c>
      <c r="N28" s="158"/>
      <c r="O28" s="606"/>
      <c r="P28" s="606"/>
      <c r="Q28" s="606"/>
      <c r="R28" s="606"/>
      <c r="S28" s="606"/>
      <c r="T28" s="606"/>
      <c r="U28" s="606"/>
      <c r="V28" s="606"/>
      <c r="W28" s="676"/>
      <c r="X28" s="606"/>
      <c r="Y28" s="628"/>
      <c r="Z28" s="622"/>
      <c r="AA28" s="622"/>
      <c r="AB28" s="621"/>
      <c r="AC28" s="676"/>
      <c r="AD28" s="676"/>
      <c r="AE28" s="676"/>
      <c r="AF28" s="676"/>
      <c r="AG28" s="676"/>
      <c r="AH28" s="676"/>
      <c r="AI28" s="676"/>
      <c r="AJ28" s="676"/>
      <c r="AK28" s="676"/>
      <c r="AL28" s="676"/>
      <c r="AM28" s="697"/>
      <c r="AN28" s="844"/>
      <c r="AO28" s="844"/>
      <c r="AP28" s="692"/>
      <c r="AQ28" s="676"/>
      <c r="AR28" s="676"/>
      <c r="AS28" s="676"/>
      <c r="AT28" s="676"/>
      <c r="AU28" s="676"/>
      <c r="AV28" s="676"/>
      <c r="AW28" s="676"/>
      <c r="AX28" s="676"/>
      <c r="AY28" s="676"/>
      <c r="AZ28" s="676"/>
      <c r="BA28" s="697"/>
      <c r="BB28" s="844"/>
      <c r="BC28" s="844"/>
      <c r="BD28" s="692"/>
      <c r="BE28" s="676"/>
      <c r="BF28" s="676"/>
      <c r="BG28" s="676"/>
      <c r="BH28" s="676"/>
      <c r="BI28" s="676"/>
      <c r="BJ28" s="676"/>
      <c r="BK28" s="676"/>
      <c r="BL28" s="676"/>
      <c r="BM28" s="676"/>
      <c r="BN28" s="676"/>
      <c r="BO28" s="697"/>
      <c r="BP28" s="844"/>
      <c r="BQ28" s="844"/>
      <c r="BR28" s="692"/>
      <c r="BS28" s="676"/>
      <c r="BT28" s="676"/>
      <c r="BU28" s="676"/>
      <c r="BV28" s="676"/>
      <c r="BW28" s="676"/>
      <c r="BX28" s="676"/>
      <c r="BY28" s="676"/>
      <c r="BZ28" s="676"/>
      <c r="CA28" s="676"/>
      <c r="CB28" s="676"/>
      <c r="CC28" s="697"/>
      <c r="CD28" s="844"/>
      <c r="CE28" s="844"/>
      <c r="CF28" s="692"/>
      <c r="CG28" s="676"/>
      <c r="CH28" s="676"/>
      <c r="CI28" s="676"/>
      <c r="CJ28" s="676"/>
      <c r="CK28" s="676"/>
      <c r="CL28" s="676"/>
      <c r="CM28" s="676"/>
      <c r="CN28" s="676"/>
      <c r="CO28" s="676"/>
      <c r="CP28" s="676"/>
      <c r="CQ28" s="697"/>
      <c r="CR28" s="844"/>
      <c r="CS28" s="844"/>
      <c r="CT28" s="692"/>
      <c r="CU28" s="676"/>
      <c r="CV28" s="676"/>
      <c r="CW28" s="676"/>
      <c r="CX28" s="676"/>
      <c r="CY28" s="676"/>
      <c r="CZ28" s="676"/>
      <c r="DA28" s="676"/>
      <c r="DB28" s="676"/>
      <c r="DC28" s="676"/>
      <c r="DD28" s="676"/>
      <c r="DE28" s="697"/>
      <c r="DF28" s="844"/>
      <c r="DG28" s="844"/>
      <c r="DH28" s="692"/>
      <c r="DI28" s="676"/>
      <c r="DJ28" s="676"/>
      <c r="DK28" s="676"/>
      <c r="DL28" s="676"/>
      <c r="DM28" s="676"/>
      <c r="DN28" s="676"/>
      <c r="DO28" s="676"/>
      <c r="DP28" s="676"/>
      <c r="DQ28" s="676"/>
      <c r="DR28" s="676"/>
      <c r="DS28" s="697"/>
      <c r="DT28" s="844"/>
      <c r="DU28" s="844"/>
      <c r="DV28" s="692"/>
      <c r="DW28" s="676"/>
      <c r="DX28" s="676"/>
      <c r="DY28" s="676"/>
      <c r="DZ28" s="676"/>
      <c r="EA28" s="676"/>
      <c r="EB28" s="676"/>
      <c r="EC28" s="676"/>
      <c r="ED28" s="676"/>
      <c r="EE28" s="676"/>
      <c r="EF28" s="676"/>
      <c r="EG28" s="697"/>
      <c r="EH28" s="844"/>
      <c r="EI28" s="844"/>
      <c r="EJ28" s="692"/>
      <c r="EK28" s="676"/>
      <c r="EL28" s="676"/>
      <c r="EM28" s="676"/>
      <c r="EN28" s="676"/>
      <c r="EO28" s="676"/>
      <c r="EP28" s="676"/>
      <c r="EQ28" s="676"/>
      <c r="ER28" s="676"/>
      <c r="ES28" s="676"/>
      <c r="ET28" s="676"/>
      <c r="EU28" s="697"/>
      <c r="EV28" s="844"/>
      <c r="EW28" s="844"/>
      <c r="EX28" s="692"/>
      <c r="EY28" s="622"/>
      <c r="EZ28" s="619"/>
      <c r="FA28" s="638"/>
      <c r="FB28" s="638"/>
      <c r="FC28" s="638"/>
      <c r="FD28" s="638"/>
      <c r="FE28" s="638"/>
      <c r="FF28" s="638"/>
      <c r="FG28" s="638"/>
      <c r="FH28" s="280"/>
      <c r="FI28" s="280"/>
      <c r="FJ28" s="280"/>
      <c r="FK28" s="280"/>
      <c r="FL28" s="280"/>
    </row>
    <row r="29" spans="1:168" ht="3" customHeight="1">
      <c r="FL29" s="34"/>
    </row>
    <row r="30" spans="1:168" ht="48.95" customHeight="1">
      <c r="L30" s="580">
        <v>1</v>
      </c>
      <c r="M30" s="980" t="s">
        <v>700</v>
      </c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0"/>
      <c r="AA30" s="980"/>
      <c r="AB30" s="980"/>
      <c r="AC30" s="980"/>
      <c r="AD30" s="980"/>
      <c r="AE30" s="980"/>
      <c r="AF30" s="980"/>
      <c r="AG30" s="980"/>
      <c r="AH30" s="980"/>
      <c r="AI30" s="980"/>
      <c r="AJ30" s="980"/>
      <c r="AK30" s="980"/>
      <c r="AL30" s="980"/>
      <c r="AM30" s="980"/>
      <c r="AN30" s="980"/>
      <c r="AO30" s="980"/>
      <c r="AP30" s="980"/>
      <c r="AQ30" s="980"/>
      <c r="AR30" s="980"/>
      <c r="AS30" s="980"/>
      <c r="AT30" s="980"/>
      <c r="AU30" s="980"/>
      <c r="AV30" s="980"/>
      <c r="AW30" s="980"/>
      <c r="AX30" s="980"/>
      <c r="AY30" s="980"/>
      <c r="AZ30" s="980"/>
      <c r="BA30" s="980"/>
      <c r="BB30" s="980"/>
      <c r="BC30" s="980"/>
      <c r="BD30" s="980"/>
      <c r="BE30" s="980"/>
      <c r="BF30" s="980"/>
      <c r="BG30" s="980"/>
      <c r="BH30" s="980"/>
      <c r="BI30" s="980"/>
      <c r="BJ30" s="980"/>
      <c r="BK30" s="980"/>
      <c r="BL30" s="980"/>
      <c r="BM30" s="980"/>
      <c r="BN30" s="980"/>
      <c r="BO30" s="980"/>
      <c r="BP30" s="980"/>
      <c r="BQ30" s="980"/>
      <c r="BR30" s="980"/>
      <c r="BS30" s="980"/>
      <c r="BT30" s="980"/>
      <c r="BU30" s="980"/>
      <c r="BV30" s="980"/>
      <c r="BW30" s="980"/>
      <c r="BX30" s="980"/>
      <c r="BY30" s="980"/>
      <c r="BZ30" s="980"/>
      <c r="CA30" s="980"/>
      <c r="CB30" s="980"/>
      <c r="CC30" s="980"/>
      <c r="CD30" s="980"/>
      <c r="CE30" s="980"/>
      <c r="CF30" s="980"/>
      <c r="CG30" s="980"/>
      <c r="CH30" s="980"/>
      <c r="CI30" s="980"/>
      <c r="CJ30" s="980"/>
      <c r="CK30" s="980"/>
      <c r="CL30" s="980"/>
      <c r="CM30" s="980"/>
      <c r="CN30" s="980"/>
      <c r="CO30" s="980"/>
      <c r="CP30" s="980"/>
      <c r="CQ30" s="980"/>
      <c r="CR30" s="980"/>
      <c r="CS30" s="980"/>
      <c r="CT30" s="980"/>
      <c r="CU30" s="980"/>
      <c r="CV30" s="980"/>
      <c r="CW30" s="980"/>
      <c r="CX30" s="980"/>
      <c r="CY30" s="980"/>
      <c r="CZ30" s="980"/>
      <c r="DA30" s="980"/>
      <c r="DB30" s="980"/>
      <c r="DC30" s="980"/>
      <c r="DD30" s="980"/>
      <c r="DE30" s="980"/>
      <c r="DF30" s="980"/>
      <c r="DG30" s="980"/>
      <c r="DH30" s="980"/>
      <c r="DI30" s="980"/>
      <c r="DJ30" s="980"/>
      <c r="DK30" s="980"/>
      <c r="DL30" s="980"/>
      <c r="DM30" s="980"/>
      <c r="DN30" s="980"/>
      <c r="DO30" s="980"/>
      <c r="DP30" s="980"/>
      <c r="DQ30" s="980"/>
      <c r="DR30" s="980"/>
      <c r="DS30" s="980"/>
      <c r="DT30" s="980"/>
      <c r="DU30" s="980"/>
      <c r="DV30" s="980"/>
      <c r="DW30" s="980"/>
      <c r="DX30" s="980"/>
      <c r="DY30" s="980"/>
      <c r="DZ30" s="980"/>
      <c r="EA30" s="980"/>
      <c r="EB30" s="980"/>
      <c r="EC30" s="980"/>
      <c r="ED30" s="980"/>
      <c r="EE30" s="980"/>
      <c r="EF30" s="980"/>
      <c r="EG30" s="980"/>
      <c r="EH30" s="980"/>
      <c r="EI30" s="980"/>
      <c r="EJ30" s="980"/>
      <c r="EK30" s="980"/>
      <c r="EL30" s="980"/>
      <c r="EM30" s="980"/>
      <c r="EN30" s="980"/>
      <c r="EO30" s="980"/>
      <c r="EP30" s="980"/>
      <c r="EQ30" s="980"/>
      <c r="ER30" s="980"/>
      <c r="ES30" s="980"/>
      <c r="ET30" s="980"/>
      <c r="EU30" s="980"/>
      <c r="EV30" s="980"/>
      <c r="EW30" s="980"/>
      <c r="EX30" s="980"/>
      <c r="EY30" s="980"/>
      <c r="FL30" s="34"/>
    </row>
  </sheetData>
  <sheetProtection password="FA9C" sheet="1" objects="1" scenarios="1" formatColumns="0" formatRows="0"/>
  <dataConsolidate leftLabels="1"/>
  <mergeCells count="159"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P8:EY8"/>
    <mergeCell ref="P9:EY9"/>
    <mergeCell ref="P10:EY10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  <mergeCell ref="J23:J25"/>
    <mergeCell ref="AM15:AO15"/>
    <mergeCell ref="AN16:AO16"/>
    <mergeCell ref="AN17:AO17"/>
    <mergeCell ref="AM23:AM24"/>
    <mergeCell ref="AN23:AN24"/>
    <mergeCell ref="AO23:AO24"/>
    <mergeCell ref="A18:A28"/>
    <mergeCell ref="B19:B28"/>
    <mergeCell ref="C20:C28"/>
    <mergeCell ref="D21:D2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BP17:BQ17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CD17:CE17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CR17:CS17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DF17:DG17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</mergeCells>
  <phoneticPr fontId="8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S23:W23 AG23:AK23 AU23:AY23 BI23:BM23 BW23:CA23 CK23:CO23 CY23:DC23 DM23:DQ23 EA23:EE23 EO23:ES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193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6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5" width="3.7109375" style="34" customWidth="1"/>
    <col min="16" max="16" width="4.140625" style="34" customWidth="1"/>
    <col min="17" max="17" width="18.140625" style="34" customWidth="1"/>
    <col min="18" max="20" width="3.7109375" style="34" customWidth="1"/>
    <col min="21" max="21" width="12.85546875" style="34" customWidth="1"/>
    <col min="22" max="24" width="3.7109375" style="34" customWidth="1"/>
    <col min="25" max="25" width="12.85546875" style="34" customWidth="1"/>
    <col min="26" max="28" width="3.7109375" style="34" customWidth="1"/>
    <col min="29" max="29" width="12.85546875" style="34" customWidth="1"/>
    <col min="30" max="33" width="21.42578125" style="34" customWidth="1"/>
    <col min="34" max="34" width="11.7109375" style="34" customWidth="1"/>
    <col min="35" max="35" width="3.7109375" style="34" customWidth="1"/>
    <col min="36" max="36" width="11.7109375" style="34" customWidth="1"/>
    <col min="37" max="37" width="8.5703125" style="34" hidden="1" customWidth="1"/>
    <col min="38" max="38" width="4.5703125" style="34" customWidth="1"/>
    <col min="39" max="39" width="115.7109375" style="34" customWidth="1"/>
    <col min="40" max="41" width="10.5703125" style="276"/>
    <col min="42" max="42" width="13.42578125" style="276" customWidth="1"/>
    <col min="43" max="50" width="10.5703125" style="276"/>
    <col min="51" max="16384" width="10.5703125" style="34"/>
  </cols>
  <sheetData>
    <row r="1" spans="7:50" hidden="1"/>
    <row r="2" spans="7:50" hidden="1"/>
    <row r="3" spans="7:50" hidden="1"/>
    <row r="4" spans="7:50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98"/>
      <c r="AE4" s="98"/>
      <c r="AF4" s="98"/>
      <c r="AG4" s="98"/>
      <c r="AH4" s="98"/>
      <c r="AI4" s="98"/>
      <c r="AJ4" s="98"/>
      <c r="AK4" s="35"/>
    </row>
    <row r="5" spans="7:50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552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262"/>
    </row>
    <row r="6" spans="7:50" ht="3" customHeight="1">
      <c r="J6" s="83"/>
      <c r="K6" s="83"/>
      <c r="L6" s="35"/>
      <c r="M6" s="35"/>
      <c r="N6" s="35"/>
      <c r="O6" s="35"/>
      <c r="P6" s="35"/>
      <c r="Q6" s="35"/>
      <c r="R6" s="35"/>
      <c r="S6" s="81"/>
      <c r="T6" s="81"/>
      <c r="U6" s="81"/>
      <c r="V6" s="81"/>
      <c r="W6" s="81"/>
      <c r="X6" s="81"/>
      <c r="Y6" s="35"/>
    </row>
    <row r="7" spans="7:50" s="820" customFormat="1" ht="6" hidden="1">
      <c r="G7" s="842"/>
      <c r="H7" s="842"/>
      <c r="L7" s="819"/>
      <c r="M7" s="728"/>
      <c r="N7" s="1066"/>
      <c r="O7" s="1066"/>
      <c r="P7" s="1066"/>
      <c r="Q7" s="1066"/>
      <c r="R7" s="1066"/>
      <c r="S7" s="1066"/>
      <c r="T7" s="1066"/>
      <c r="U7" s="1066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50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2" t="str">
        <f>IF(datePr_ch="",IF(datePr="","",datePr),datePr_ch)</f>
        <v>15.04.2020</v>
      </c>
      <c r="O8" s="992"/>
      <c r="P8" s="992"/>
      <c r="Q8" s="992"/>
      <c r="R8" s="992"/>
      <c r="S8" s="992"/>
      <c r="T8" s="992"/>
      <c r="U8" s="992"/>
      <c r="V8" s="876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50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2" t="str">
        <f>IF(numberPr_ch="",IF(numberPr="","",numberPr),numberPr_ch)</f>
        <v>215</v>
      </c>
      <c r="O9" s="992"/>
      <c r="P9" s="992"/>
      <c r="Q9" s="992"/>
      <c r="R9" s="992"/>
      <c r="S9" s="992"/>
      <c r="T9" s="992"/>
      <c r="U9" s="992"/>
      <c r="V9" s="876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50" s="820" customFormat="1" ht="6" hidden="1">
      <c r="G10" s="842"/>
      <c r="H10" s="842"/>
      <c r="L10" s="819"/>
      <c r="M10" s="728"/>
      <c r="N10" s="1066"/>
      <c r="O10" s="1066"/>
      <c r="P10" s="1066"/>
      <c r="Q10" s="1066"/>
      <c r="R10" s="1066"/>
      <c r="S10" s="1066"/>
      <c r="T10" s="1066"/>
      <c r="U10" s="1066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50" s="292" customFormat="1" ht="9.75" hidden="1" customHeight="1">
      <c r="L11" s="1048"/>
      <c r="M11" s="1048"/>
      <c r="N11" s="311"/>
      <c r="O11" s="311"/>
      <c r="P11" s="311"/>
      <c r="Q11" s="311"/>
      <c r="R11" s="311"/>
      <c r="S11" s="1049"/>
      <c r="T11" s="1049"/>
      <c r="U11" s="1049"/>
      <c r="V11" s="1049"/>
      <c r="W11" s="1049"/>
      <c r="X11" s="1049"/>
      <c r="Y11" s="289"/>
      <c r="AD11" s="292" t="s">
        <v>394</v>
      </c>
      <c r="AE11" s="292" t="s">
        <v>395</v>
      </c>
      <c r="AF11" s="292" t="s">
        <v>394</v>
      </c>
      <c r="AG11" s="292" t="s">
        <v>395</v>
      </c>
    </row>
    <row r="12" spans="7:50" s="237" customFormat="1" ht="11.25" hidden="1">
      <c r="G12" s="236"/>
      <c r="H12" s="236"/>
      <c r="L12" s="1023"/>
      <c r="M12" s="1023"/>
      <c r="N12" s="202"/>
      <c r="O12" s="202"/>
      <c r="P12" s="202"/>
      <c r="Q12" s="202"/>
      <c r="R12" s="202"/>
      <c r="S12" s="1050"/>
      <c r="T12" s="1050"/>
      <c r="U12" s="1050"/>
      <c r="V12" s="1050"/>
      <c r="W12" s="1050"/>
      <c r="X12" s="1050"/>
      <c r="Y12" s="117"/>
      <c r="AK12" s="288" t="s">
        <v>357</v>
      </c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  <c r="AX12" s="292"/>
    </row>
    <row r="13" spans="7:50">
      <c r="J13" s="83"/>
      <c r="K13" s="83"/>
      <c r="L13" s="35"/>
      <c r="M13" s="35"/>
      <c r="N13" s="35"/>
      <c r="O13" s="35"/>
      <c r="P13" s="35"/>
      <c r="Q13" s="35"/>
      <c r="R13" s="35"/>
      <c r="S13" s="1044"/>
      <c r="T13" s="1044"/>
      <c r="U13" s="1044"/>
      <c r="V13" s="1044"/>
      <c r="W13" s="1044"/>
      <c r="X13" s="1044"/>
      <c r="Y13" s="386"/>
      <c r="AD13" s="1044"/>
      <c r="AE13" s="1044"/>
      <c r="AF13" s="1044"/>
      <c r="AG13" s="1044"/>
      <c r="AH13" s="1044"/>
      <c r="AI13" s="1044"/>
      <c r="AJ13" s="1044"/>
      <c r="AK13" s="1044"/>
    </row>
    <row r="14" spans="7:50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87"/>
      <c r="AM14" s="937" t="s">
        <v>431</v>
      </c>
    </row>
    <row r="15" spans="7:50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987"/>
      <c r="R15" s="1045" t="s">
        <v>367</v>
      </c>
      <c r="S15" s="1045"/>
      <c r="T15" s="1045"/>
      <c r="U15" s="1045"/>
      <c r="V15" s="1045" t="s">
        <v>391</v>
      </c>
      <c r="W15" s="1045"/>
      <c r="X15" s="1045"/>
      <c r="Y15" s="1045"/>
      <c r="Z15" s="1045" t="s">
        <v>370</v>
      </c>
      <c r="AA15" s="1045"/>
      <c r="AB15" s="1045"/>
      <c r="AC15" s="1045"/>
      <c r="AD15" s="1045" t="s">
        <v>439</v>
      </c>
      <c r="AE15" s="1045"/>
      <c r="AF15" s="1045"/>
      <c r="AG15" s="1045"/>
      <c r="AH15" s="1045"/>
      <c r="AI15" s="1045"/>
      <c r="AJ15" s="1045"/>
      <c r="AK15" s="987" t="s">
        <v>319</v>
      </c>
      <c r="AL15" s="1024" t="s">
        <v>258</v>
      </c>
      <c r="AM15" s="937"/>
    </row>
    <row r="16" spans="7:50" ht="26.25" customHeight="1">
      <c r="J16" s="83"/>
      <c r="K16" s="83"/>
      <c r="L16" s="987"/>
      <c r="M16" s="987"/>
      <c r="N16" s="987"/>
      <c r="O16" s="987"/>
      <c r="P16" s="987"/>
      <c r="Q16" s="987"/>
      <c r="R16" s="1045"/>
      <c r="S16" s="1045"/>
      <c r="T16" s="1045"/>
      <c r="U16" s="1045"/>
      <c r="V16" s="1045"/>
      <c r="W16" s="1045"/>
      <c r="X16" s="1045"/>
      <c r="Y16" s="1045"/>
      <c r="Z16" s="1045"/>
      <c r="AA16" s="1045"/>
      <c r="AB16" s="1045"/>
      <c r="AC16" s="1045"/>
      <c r="AD16" s="1045" t="s">
        <v>578</v>
      </c>
      <c r="AE16" s="1045"/>
      <c r="AF16" s="937" t="s">
        <v>393</v>
      </c>
      <c r="AG16" s="937"/>
      <c r="AH16" s="1047" t="s">
        <v>441</v>
      </c>
      <c r="AI16" s="1047"/>
      <c r="AJ16" s="1047"/>
      <c r="AK16" s="987"/>
      <c r="AL16" s="1024"/>
      <c r="AM16" s="937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987"/>
      <c r="R17" s="1045"/>
      <c r="S17" s="1045"/>
      <c r="T17" s="1045"/>
      <c r="U17" s="1045"/>
      <c r="V17" s="1045"/>
      <c r="W17" s="1045"/>
      <c r="X17" s="1045"/>
      <c r="Y17" s="1045"/>
      <c r="Z17" s="1045"/>
      <c r="AA17" s="1045"/>
      <c r="AB17" s="1045"/>
      <c r="AC17" s="1045"/>
      <c r="AD17" s="383" t="s">
        <v>323</v>
      </c>
      <c r="AE17" s="383" t="s">
        <v>322</v>
      </c>
      <c r="AF17" s="383" t="s">
        <v>323</v>
      </c>
      <c r="AG17" s="383" t="s">
        <v>322</v>
      </c>
      <c r="AH17" s="103" t="s">
        <v>368</v>
      </c>
      <c r="AI17" s="1046" t="s">
        <v>369</v>
      </c>
      <c r="AJ17" s="1046"/>
      <c r="AK17" s="987"/>
      <c r="AL17" s="1024"/>
      <c r="AM17" s="937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5">
        <f ca="1">OFFSET(N18,0,-1)+1</f>
        <v>3</v>
      </c>
      <c r="O18" s="1025"/>
      <c r="P18" s="1025"/>
      <c r="Q18" s="1025"/>
      <c r="R18" s="1025">
        <f ca="1">OFFSET(R18,0,-4)+1</f>
        <v>4</v>
      </c>
      <c r="S18" s="1025"/>
      <c r="T18" s="1025"/>
      <c r="U18" s="1025"/>
      <c r="V18" s="1025">
        <f ca="1">OFFSET(V18,0,-4)+1</f>
        <v>5</v>
      </c>
      <c r="W18" s="1025"/>
      <c r="X18" s="1025"/>
      <c r="Y18" s="1025"/>
      <c r="Z18" s="539"/>
      <c r="AA18" s="539"/>
      <c r="AB18" s="539">
        <f ca="1">OFFSET(V18,0,0)+1</f>
        <v>6</v>
      </c>
      <c r="AC18" s="540">
        <f ca="1">AB18</f>
        <v>6</v>
      </c>
      <c r="AD18" s="538">
        <f ca="1">OFFSET(AD18,0,-1)+1</f>
        <v>7</v>
      </c>
      <c r="AE18" s="538">
        <f t="shared" ref="AE18:AJ18" ca="1" si="0">OFFSET(AE18,0,-1)+1</f>
        <v>8</v>
      </c>
      <c r="AF18" s="538">
        <f t="shared" ca="1" si="0"/>
        <v>9</v>
      </c>
      <c r="AG18" s="538">
        <f t="shared" ca="1" si="0"/>
        <v>10</v>
      </c>
      <c r="AH18" s="538">
        <f t="shared" ca="1" si="0"/>
        <v>11</v>
      </c>
      <c r="AI18" s="538">
        <f t="shared" ca="1" si="0"/>
        <v>12</v>
      </c>
      <c r="AJ18" s="538">
        <f t="shared" ca="1" si="0"/>
        <v>13</v>
      </c>
      <c r="AK18" s="538">
        <f ca="1">OFFSET(AK18,0,-1)+1</f>
        <v>14</v>
      </c>
      <c r="AL18" s="541"/>
      <c r="AM18" s="538">
        <v>15</v>
      </c>
    </row>
    <row r="19" spans="1:53" ht="22.5">
      <c r="A19" s="1051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529">
        <f>mergeValue(A19)</f>
        <v>1</v>
      </c>
      <c r="M19" s="536" t="s">
        <v>21</v>
      </c>
      <c r="N19" s="1054"/>
      <c r="O19" s="1054"/>
      <c r="P19" s="1054"/>
      <c r="Q19" s="1054"/>
      <c r="R19" s="1054"/>
      <c r="S19" s="1054"/>
      <c r="T19" s="1054"/>
      <c r="U19" s="1054"/>
      <c r="V19" s="1054"/>
      <c r="W19" s="1054"/>
      <c r="X19" s="1054"/>
      <c r="Y19" s="1054"/>
      <c r="Z19" s="1054"/>
      <c r="AA19" s="1054"/>
      <c r="AB19" s="1054"/>
      <c r="AC19" s="1054"/>
      <c r="AD19" s="1054"/>
      <c r="AE19" s="1054"/>
      <c r="AF19" s="1054"/>
      <c r="AG19" s="1054"/>
      <c r="AH19" s="1054"/>
      <c r="AI19" s="1054"/>
      <c r="AJ19" s="1054"/>
      <c r="AK19" s="1054"/>
      <c r="AL19" s="1054"/>
      <c r="AM19" s="548" t="s">
        <v>627</v>
      </c>
    </row>
    <row r="20" spans="1:53" ht="22.5">
      <c r="A20" s="1051"/>
      <c r="B20" s="1051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53"/>
      <c r="O20" s="1053"/>
      <c r="P20" s="1053"/>
      <c r="Q20" s="1053"/>
      <c r="R20" s="1053"/>
      <c r="S20" s="1053"/>
      <c r="T20" s="1053"/>
      <c r="U20" s="1053"/>
      <c r="V20" s="1053"/>
      <c r="W20" s="1053"/>
      <c r="X20" s="1053"/>
      <c r="Y20" s="1053"/>
      <c r="Z20" s="1053"/>
      <c r="AA20" s="1053"/>
      <c r="AB20" s="1053"/>
      <c r="AC20" s="1053"/>
      <c r="AD20" s="1053"/>
      <c r="AE20" s="1053"/>
      <c r="AF20" s="1053"/>
      <c r="AG20" s="1053"/>
      <c r="AH20" s="1053"/>
      <c r="AI20" s="1053"/>
      <c r="AJ20" s="1053"/>
      <c r="AK20" s="1053"/>
      <c r="AL20" s="1053"/>
      <c r="AM20" s="511" t="s">
        <v>449</v>
      </c>
    </row>
    <row r="21" spans="1:53" ht="45">
      <c r="A21" s="1051"/>
      <c r="B21" s="1051"/>
      <c r="C21" s="1051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53"/>
      <c r="O21" s="1053"/>
      <c r="P21" s="1053"/>
      <c r="Q21" s="1053"/>
      <c r="R21" s="1053"/>
      <c r="S21" s="1053"/>
      <c r="T21" s="1053"/>
      <c r="U21" s="1053"/>
      <c r="V21" s="1053"/>
      <c r="W21" s="1053"/>
      <c r="X21" s="1053"/>
      <c r="Y21" s="1053"/>
      <c r="Z21" s="1053"/>
      <c r="AA21" s="1053"/>
      <c r="AB21" s="1053"/>
      <c r="AC21" s="1053"/>
      <c r="AD21" s="1053"/>
      <c r="AE21" s="1053"/>
      <c r="AF21" s="1053"/>
      <c r="AG21" s="1053"/>
      <c r="AH21" s="1053"/>
      <c r="AI21" s="1053"/>
      <c r="AJ21" s="1053"/>
      <c r="AK21" s="1053"/>
      <c r="AL21" s="1053"/>
      <c r="AM21" s="511" t="s">
        <v>561</v>
      </c>
    </row>
    <row r="22" spans="1:53" ht="20.100000000000001" customHeight="1">
      <c r="A22" s="1051"/>
      <c r="B22" s="1051"/>
      <c r="C22" s="1051"/>
      <c r="D22" s="1051">
        <v>1</v>
      </c>
      <c r="E22" s="276"/>
      <c r="F22" s="320"/>
      <c r="G22" s="321"/>
      <c r="H22" s="321"/>
      <c r="I22" s="1055"/>
      <c r="J22" s="1056"/>
      <c r="K22" s="1026"/>
      <c r="L22" s="1057" t="str">
        <f>mergeValue(A22) &amp;"."&amp; mergeValue(B22)&amp;"."&amp; mergeValue(C22)&amp;"."&amp; mergeValue(D22)</f>
        <v>1.1.1.1</v>
      </c>
      <c r="M22" s="1058"/>
      <c r="N22" s="1022" t="s">
        <v>74</v>
      </c>
      <c r="O22" s="1052"/>
      <c r="P22" s="1061" t="s">
        <v>83</v>
      </c>
      <c r="Q22" s="1062"/>
      <c r="R22" s="1022" t="s">
        <v>75</v>
      </c>
      <c r="S22" s="1052"/>
      <c r="T22" s="1059">
        <v>1</v>
      </c>
      <c r="U22" s="1063"/>
      <c r="V22" s="1022" t="s">
        <v>75</v>
      </c>
      <c r="W22" s="1052"/>
      <c r="X22" s="1059">
        <v>1</v>
      </c>
      <c r="Y22" s="1060"/>
      <c r="Z22" s="1022" t="s">
        <v>75</v>
      </c>
      <c r="AA22" s="186"/>
      <c r="AB22" s="110">
        <v>1</v>
      </c>
      <c r="AC22" s="389"/>
      <c r="AD22" s="856"/>
      <c r="AE22" s="856"/>
      <c r="AF22" s="856"/>
      <c r="AG22" s="856"/>
      <c r="AH22" s="858"/>
      <c r="AI22" s="530" t="s">
        <v>74</v>
      </c>
      <c r="AJ22" s="858"/>
      <c r="AK22" s="547" t="s">
        <v>75</v>
      </c>
      <c r="AL22" s="261"/>
      <c r="AM22" s="1016" t="s">
        <v>631</v>
      </c>
      <c r="AN22" s="276" t="str">
        <f>strCheckDateOnDP(V22:AL22,List06_9_DP)</f>
        <v/>
      </c>
      <c r="AO22" s="290" t="str">
        <f>IF(AND(COUNTIF(AP18:AP26,AP22)&gt;1,AP22&lt;&gt;""),"ErrUnique:HasDoubleConn","")</f>
        <v/>
      </c>
      <c r="AP22" s="290"/>
      <c r="AQ22" s="290"/>
      <c r="AR22" s="290"/>
      <c r="AS22" s="290"/>
      <c r="AT22" s="290"/>
    </row>
    <row r="23" spans="1:53" ht="20.100000000000001" customHeight="1">
      <c r="A23" s="1051"/>
      <c r="B23" s="1051"/>
      <c r="C23" s="1051"/>
      <c r="D23" s="1051"/>
      <c r="E23" s="276"/>
      <c r="F23" s="320"/>
      <c r="G23" s="321"/>
      <c r="H23" s="321"/>
      <c r="I23" s="1055"/>
      <c r="J23" s="1056"/>
      <c r="K23" s="1026"/>
      <c r="L23" s="1057"/>
      <c r="M23" s="1058"/>
      <c r="N23" s="1022"/>
      <c r="O23" s="1052"/>
      <c r="P23" s="1061"/>
      <c r="Q23" s="1062"/>
      <c r="R23" s="1022"/>
      <c r="S23" s="1052"/>
      <c r="T23" s="1059"/>
      <c r="U23" s="1064"/>
      <c r="V23" s="1022"/>
      <c r="W23" s="1052"/>
      <c r="X23" s="1059"/>
      <c r="Y23" s="1060"/>
      <c r="Z23" s="1022"/>
      <c r="AA23" s="403"/>
      <c r="AB23" s="201"/>
      <c r="AC23" s="201"/>
      <c r="AD23" s="243"/>
      <c r="AE23" s="243"/>
      <c r="AF23" s="243"/>
      <c r="AG23" s="278" t="str">
        <f>AH22 &amp; "-" &amp; AJ22</f>
        <v>-</v>
      </c>
      <c r="AH23" s="278"/>
      <c r="AI23" s="278"/>
      <c r="AJ23" s="278"/>
      <c r="AK23" s="278" t="s">
        <v>75</v>
      </c>
      <c r="AL23" s="406"/>
      <c r="AM23" s="1016"/>
      <c r="AO23" s="290"/>
      <c r="AP23" s="290"/>
      <c r="AQ23" s="290"/>
      <c r="AR23" s="290"/>
      <c r="AS23" s="290"/>
      <c r="AT23" s="290"/>
    </row>
    <row r="24" spans="1:53" ht="20.100000000000001" customHeight="1">
      <c r="A24" s="1051"/>
      <c r="B24" s="1051"/>
      <c r="C24" s="1051"/>
      <c r="D24" s="1051"/>
      <c r="E24" s="276"/>
      <c r="F24" s="320"/>
      <c r="G24" s="321"/>
      <c r="H24" s="321"/>
      <c r="I24" s="1055"/>
      <c r="J24" s="1056"/>
      <c r="K24" s="1026"/>
      <c r="L24" s="1057"/>
      <c r="M24" s="1058"/>
      <c r="N24" s="1022"/>
      <c r="O24" s="1052"/>
      <c r="P24" s="1061"/>
      <c r="Q24" s="1062"/>
      <c r="R24" s="1022"/>
      <c r="S24" s="1052"/>
      <c r="T24" s="1059"/>
      <c r="U24" s="1065"/>
      <c r="V24" s="1022"/>
      <c r="W24" s="405"/>
      <c r="X24" s="172"/>
      <c r="Y24" s="201"/>
      <c r="Z24" s="242"/>
      <c r="AA24" s="242"/>
      <c r="AB24" s="242"/>
      <c r="AC24" s="242"/>
      <c r="AD24" s="243"/>
      <c r="AE24" s="243"/>
      <c r="AF24" s="243"/>
      <c r="AG24" s="243"/>
      <c r="AH24" s="244"/>
      <c r="AI24" s="191"/>
      <c r="AJ24" s="191"/>
      <c r="AK24" s="244"/>
      <c r="AL24" s="181"/>
      <c r="AM24" s="1016"/>
      <c r="AO24" s="290"/>
      <c r="AP24" s="290"/>
      <c r="AQ24" s="290"/>
      <c r="AR24" s="290"/>
      <c r="AS24" s="290"/>
      <c r="AT24" s="290"/>
    </row>
    <row r="25" spans="1:53" ht="20.100000000000001" customHeight="1">
      <c r="A25" s="1051"/>
      <c r="B25" s="1051"/>
      <c r="C25" s="1051"/>
      <c r="D25" s="1051"/>
      <c r="E25" s="276"/>
      <c r="F25" s="320"/>
      <c r="G25" s="321"/>
      <c r="H25" s="321"/>
      <c r="I25" s="1055"/>
      <c r="J25" s="1056"/>
      <c r="K25" s="1026"/>
      <c r="L25" s="1057"/>
      <c r="M25" s="1058"/>
      <c r="N25" s="1022"/>
      <c r="O25" s="1052"/>
      <c r="P25" s="1061"/>
      <c r="Q25" s="1062"/>
      <c r="R25" s="1022"/>
      <c r="S25" s="245"/>
      <c r="T25" s="247"/>
      <c r="U25" s="246"/>
      <c r="V25" s="242"/>
      <c r="W25" s="242"/>
      <c r="X25" s="242"/>
      <c r="Y25" s="242"/>
      <c r="Z25" s="242"/>
      <c r="AA25" s="242"/>
      <c r="AB25" s="242"/>
      <c r="AC25" s="242"/>
      <c r="AD25" s="243"/>
      <c r="AE25" s="243"/>
      <c r="AF25" s="243"/>
      <c r="AG25" s="243"/>
      <c r="AH25" s="244"/>
      <c r="AI25" s="191"/>
      <c r="AJ25" s="191"/>
      <c r="AK25" s="244"/>
      <c r="AL25" s="181"/>
      <c r="AM25" s="1016"/>
      <c r="AO25" s="290"/>
      <c r="AP25" s="290"/>
      <c r="AQ25" s="290"/>
      <c r="AR25" s="290"/>
      <c r="AS25" s="290"/>
      <c r="AT25" s="290"/>
    </row>
    <row r="26" spans="1:53" customFormat="1" ht="20.100000000000001" customHeight="1">
      <c r="A26" s="1051"/>
      <c r="B26" s="1051"/>
      <c r="C26" s="1051"/>
      <c r="D26" s="1051"/>
      <c r="E26" s="322"/>
      <c r="F26" s="323"/>
      <c r="G26" s="322"/>
      <c r="H26" s="322"/>
      <c r="I26" s="1055"/>
      <c r="J26" s="1056"/>
      <c r="K26" s="1026"/>
      <c r="L26" s="1057"/>
      <c r="M26" s="1058"/>
      <c r="N26" s="1022"/>
      <c r="O26" s="404"/>
      <c r="P26" s="160"/>
      <c r="Q26" s="201" t="s">
        <v>371</v>
      </c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248"/>
      <c r="AM26" s="1016"/>
      <c r="AN26" s="280"/>
      <c r="AO26" s="280"/>
      <c r="AP26" s="291"/>
      <c r="AQ26" s="291"/>
      <c r="AR26" s="291"/>
      <c r="AS26" s="291"/>
      <c r="AT26" s="291"/>
      <c r="AU26" s="280"/>
      <c r="AV26" s="280"/>
      <c r="AW26" s="280"/>
      <c r="AX26" s="280"/>
    </row>
    <row r="27" spans="1:53" customFormat="1" ht="15" customHeight="1">
      <c r="A27" s="1051"/>
      <c r="B27" s="1051"/>
      <c r="C27" s="1051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81"/>
      <c r="AM27" s="1016"/>
      <c r="AN27" s="280"/>
      <c r="AO27" s="280"/>
      <c r="AP27" s="291"/>
      <c r="AQ27" s="291"/>
      <c r="AR27" s="291"/>
      <c r="AS27" s="291"/>
      <c r="AT27" s="291"/>
      <c r="AU27" s="280"/>
      <c r="AV27" s="280"/>
      <c r="AW27" s="280"/>
      <c r="AX27" s="280"/>
    </row>
    <row r="28" spans="1:53" customFormat="1" ht="15" customHeight="1">
      <c r="A28" s="1051"/>
      <c r="B28" s="1051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3"/>
      <c r="AE28" s="153"/>
      <c r="AF28" s="153"/>
      <c r="AG28" s="153"/>
      <c r="AH28" s="244"/>
      <c r="AI28" s="191"/>
      <c r="AJ28" s="190"/>
      <c r="AK28" s="158"/>
      <c r="AL28" s="191"/>
      <c r="AM28" s="181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</row>
    <row r="29" spans="1:53" customFormat="1" ht="15" customHeight="1">
      <c r="A29" s="1051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53"/>
      <c r="AE29" s="153"/>
      <c r="AF29" s="153"/>
      <c r="AG29" s="153"/>
      <c r="AH29" s="244"/>
      <c r="AI29" s="191"/>
      <c r="AJ29" s="190"/>
      <c r="AK29" s="158"/>
      <c r="AL29" s="191"/>
      <c r="AM29" s="181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153"/>
      <c r="AE30" s="153"/>
      <c r="AF30" s="153"/>
      <c r="AG30" s="153"/>
      <c r="AH30" s="244"/>
      <c r="AI30" s="191"/>
      <c r="AJ30" s="190"/>
      <c r="AK30" s="158"/>
      <c r="AL30" s="191"/>
      <c r="AM30" s="181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</row>
    <row r="31" spans="1:53" ht="3" customHeight="1"/>
    <row r="32" spans="1:53" ht="14.25" customHeight="1">
      <c r="L32" s="580">
        <v>1</v>
      </c>
      <c r="M32" s="207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3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94"/>
      <c r="AY33" s="205"/>
      <c r="AZ33" s="205"/>
      <c r="BA33" s="205"/>
    </row>
  </sheetData>
  <sheetProtection password="FA9C" sheet="1" objects="1" scenarios="1" formatColumns="0" formatRows="0"/>
  <dataConsolidate leftLabels="1"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194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6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434"/>
      <c r="G15" s="158" t="s">
        <v>407</v>
      </c>
      <c r="H15" s="435"/>
      <c r="I15" s="436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22"/>
      <c r="G18" s="513"/>
      <c r="H18" s="514"/>
      <c r="I18" s="31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4" width="3.7109375" style="34" customWidth="1"/>
    <col min="15" max="15" width="4.140625" style="34" customWidth="1"/>
    <col min="16" max="16" width="18.140625" style="34" customWidth="1"/>
    <col min="17" max="19" width="3.7109375" style="34" customWidth="1"/>
    <col min="20" max="20" width="12.85546875" style="34" customWidth="1"/>
    <col min="21" max="23" width="3.7109375" style="34" customWidth="1"/>
    <col min="24" max="24" width="12.85546875" style="34" customWidth="1"/>
    <col min="25" max="27" width="3.7109375" style="34" customWidth="1"/>
    <col min="28" max="28" width="12.85546875" style="34" customWidth="1"/>
    <col min="29" max="32" width="21.42578125" style="34" customWidth="1"/>
    <col min="33" max="33" width="11.7109375" style="34" customWidth="1"/>
    <col min="34" max="34" width="3.7109375" style="34" customWidth="1"/>
    <col min="35" max="35" width="11.7109375" style="34" customWidth="1"/>
    <col min="36" max="36" width="8.5703125" style="34" hidden="1" customWidth="1"/>
    <col min="37" max="37" width="4.5703125" style="34" customWidth="1"/>
    <col min="38" max="38" width="115.7109375" style="34" customWidth="1"/>
    <col min="39" max="40" width="10.5703125" style="276"/>
    <col min="41" max="41" width="13.42578125" style="276" customWidth="1"/>
    <col min="42" max="49" width="10.5703125" style="276"/>
    <col min="50" max="16384" width="10.5703125" style="34"/>
  </cols>
  <sheetData>
    <row r="1" spans="7:49" hidden="1"/>
    <row r="2" spans="7:49" hidden="1"/>
    <row r="3" spans="7:49" hidden="1"/>
    <row r="4" spans="7:49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98"/>
      <c r="AD4" s="98"/>
      <c r="AE4" s="98"/>
      <c r="AF4" s="98"/>
      <c r="AG4" s="98"/>
      <c r="AH4" s="98"/>
      <c r="AI4" s="98"/>
      <c r="AJ4" s="35"/>
    </row>
    <row r="5" spans="7:49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262"/>
      <c r="AK5" s="98"/>
    </row>
    <row r="6" spans="7:49" ht="3" customHeight="1">
      <c r="J6" s="83"/>
      <c r="K6" s="83"/>
      <c r="L6" s="35"/>
      <c r="M6" s="35"/>
      <c r="N6" s="35"/>
      <c r="O6" s="35"/>
      <c r="P6" s="35"/>
      <c r="Q6" s="35"/>
      <c r="R6" s="81"/>
      <c r="S6" s="81"/>
      <c r="T6" s="81"/>
      <c r="U6" s="81"/>
      <c r="V6" s="81"/>
      <c r="W6" s="81"/>
      <c r="X6" s="35"/>
    </row>
    <row r="7" spans="7:49" s="820" customFormat="1" ht="6" hidden="1">
      <c r="G7" s="842"/>
      <c r="H7" s="842"/>
      <c r="L7" s="819"/>
      <c r="M7" s="730"/>
      <c r="N7" s="1043"/>
      <c r="O7" s="1043"/>
      <c r="P7" s="1043"/>
      <c r="Q7" s="1043"/>
      <c r="R7" s="1043"/>
      <c r="S7" s="1043"/>
      <c r="T7" s="1043"/>
      <c r="U7" s="816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49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2" t="str">
        <f>IF(datePr_ch="",IF(datePr="","",datePr),datePr_ch)</f>
        <v>15.04.2020</v>
      </c>
      <c r="O8" s="992"/>
      <c r="P8" s="992"/>
      <c r="Q8" s="992"/>
      <c r="R8" s="992"/>
      <c r="S8" s="992"/>
      <c r="T8" s="992"/>
      <c r="U8" s="876"/>
      <c r="V8" s="315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49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2" t="str">
        <f>IF(numberPr_ch="",IF(numberPr="","",numberPr),numberPr_ch)</f>
        <v>215</v>
      </c>
      <c r="O9" s="992"/>
      <c r="P9" s="992"/>
      <c r="Q9" s="992"/>
      <c r="R9" s="992"/>
      <c r="S9" s="992"/>
      <c r="T9" s="992"/>
      <c r="U9" s="876"/>
      <c r="V9" s="315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49" s="820" customFormat="1" ht="6" hidden="1">
      <c r="G10" s="842"/>
      <c r="H10" s="842"/>
      <c r="L10" s="819"/>
      <c r="M10" s="727"/>
      <c r="N10" s="1079"/>
      <c r="O10" s="1079"/>
      <c r="P10" s="1079"/>
      <c r="Q10" s="1079"/>
      <c r="R10" s="1079"/>
      <c r="S10" s="1079"/>
      <c r="T10" s="1079"/>
      <c r="U10" s="816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49" s="237" customFormat="1" ht="11.25" hidden="1">
      <c r="G11" s="236"/>
      <c r="H11" s="236"/>
      <c r="L11" s="1023"/>
      <c r="M11" s="1023"/>
      <c r="N11" s="202"/>
      <c r="O11" s="202"/>
      <c r="P11" s="202"/>
      <c r="Q11" s="202"/>
      <c r="R11" s="1050"/>
      <c r="S11" s="1050"/>
      <c r="T11" s="1050"/>
      <c r="U11" s="1050"/>
      <c r="V11" s="1050"/>
      <c r="W11" s="1050"/>
      <c r="X11" s="117"/>
      <c r="AC11" s="292" t="s">
        <v>394</v>
      </c>
      <c r="AD11" s="292" t="s">
        <v>395</v>
      </c>
      <c r="AE11" s="292" t="s">
        <v>394</v>
      </c>
      <c r="AF11" s="292" t="s">
        <v>395</v>
      </c>
      <c r="AM11" s="292"/>
      <c r="AN11" s="292"/>
      <c r="AO11" s="292"/>
      <c r="AP11" s="292"/>
      <c r="AQ11" s="292"/>
      <c r="AR11" s="292"/>
      <c r="AS11" s="292"/>
      <c r="AT11" s="292"/>
      <c r="AU11" s="292"/>
      <c r="AV11" s="292"/>
      <c r="AW11" s="292"/>
    </row>
    <row r="12" spans="7:49" s="237" customFormat="1" ht="11.25" hidden="1">
      <c r="G12" s="236"/>
      <c r="H12" s="236"/>
      <c r="L12" s="1023"/>
      <c r="M12" s="1023"/>
      <c r="N12" s="202"/>
      <c r="O12" s="202"/>
      <c r="P12" s="202"/>
      <c r="Q12" s="202"/>
      <c r="R12" s="1050"/>
      <c r="S12" s="1050"/>
      <c r="T12" s="1050"/>
      <c r="U12" s="1050"/>
      <c r="V12" s="1050"/>
      <c r="W12" s="1050"/>
      <c r="X12" s="117"/>
      <c r="AJ12" s="288" t="s">
        <v>357</v>
      </c>
      <c r="AM12" s="292"/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</row>
    <row r="13" spans="7:49">
      <c r="J13" s="83"/>
      <c r="K13" s="83"/>
      <c r="L13" s="35"/>
      <c r="M13" s="35"/>
      <c r="N13" s="35"/>
      <c r="O13" s="35"/>
      <c r="P13" s="35"/>
      <c r="Q13" s="35"/>
      <c r="R13" s="1044"/>
      <c r="S13" s="1044"/>
      <c r="T13" s="1044"/>
      <c r="U13" s="1044"/>
      <c r="V13" s="1044"/>
      <c r="W13" s="1044"/>
      <c r="X13" s="386"/>
      <c r="AC13" s="1044"/>
      <c r="AD13" s="1044"/>
      <c r="AE13" s="1044"/>
      <c r="AF13" s="1044"/>
      <c r="AG13" s="1044"/>
      <c r="AH13" s="1044"/>
      <c r="AI13" s="1044"/>
      <c r="AJ13" s="1044"/>
    </row>
    <row r="14" spans="7:49" ht="14.25" customHeight="1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37" t="s">
        <v>431</v>
      </c>
    </row>
    <row r="15" spans="7:49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1045" t="s">
        <v>367</v>
      </c>
      <c r="R15" s="1045"/>
      <c r="S15" s="1045"/>
      <c r="T15" s="1045"/>
      <c r="U15" s="1045" t="s">
        <v>391</v>
      </c>
      <c r="V15" s="1045"/>
      <c r="W15" s="1045"/>
      <c r="X15" s="1045"/>
      <c r="Y15" s="1045" t="s">
        <v>370</v>
      </c>
      <c r="Z15" s="1045"/>
      <c r="AA15" s="1045"/>
      <c r="AB15" s="1045"/>
      <c r="AC15" s="1045" t="s">
        <v>439</v>
      </c>
      <c r="AD15" s="1045"/>
      <c r="AE15" s="1045"/>
      <c r="AF15" s="1045"/>
      <c r="AG15" s="1045"/>
      <c r="AH15" s="1045"/>
      <c r="AI15" s="1045"/>
      <c r="AJ15" s="987" t="s">
        <v>319</v>
      </c>
      <c r="AK15" s="1024" t="s">
        <v>258</v>
      </c>
      <c r="AL15" s="937"/>
    </row>
    <row r="16" spans="7:49" ht="27.95" customHeight="1">
      <c r="J16" s="83"/>
      <c r="K16" s="83"/>
      <c r="L16" s="987"/>
      <c r="M16" s="987"/>
      <c r="N16" s="987"/>
      <c r="O16" s="987"/>
      <c r="P16" s="987"/>
      <c r="Q16" s="1045"/>
      <c r="R16" s="1045"/>
      <c r="S16" s="1045"/>
      <c r="T16" s="1045"/>
      <c r="U16" s="1045"/>
      <c r="V16" s="1045"/>
      <c r="W16" s="1045"/>
      <c r="X16" s="1045"/>
      <c r="Y16" s="1045"/>
      <c r="Z16" s="1045"/>
      <c r="AA16" s="1045"/>
      <c r="AB16" s="1045"/>
      <c r="AC16" s="1045" t="s">
        <v>392</v>
      </c>
      <c r="AD16" s="1045"/>
      <c r="AE16" s="937" t="s">
        <v>393</v>
      </c>
      <c r="AF16" s="937"/>
      <c r="AG16" s="1047" t="s">
        <v>441</v>
      </c>
      <c r="AH16" s="1047"/>
      <c r="AI16" s="1047"/>
      <c r="AJ16" s="987"/>
      <c r="AK16" s="1024"/>
      <c r="AL16" s="937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1045"/>
      <c r="R17" s="1045"/>
      <c r="S17" s="1045"/>
      <c r="T17" s="1045"/>
      <c r="U17" s="1045"/>
      <c r="V17" s="1045"/>
      <c r="W17" s="1045"/>
      <c r="X17" s="1045"/>
      <c r="Y17" s="1045"/>
      <c r="Z17" s="1045"/>
      <c r="AA17" s="1045"/>
      <c r="AB17" s="1045"/>
      <c r="AC17" s="383" t="s">
        <v>323</v>
      </c>
      <c r="AD17" s="383" t="s">
        <v>322</v>
      </c>
      <c r="AE17" s="383" t="s">
        <v>323</v>
      </c>
      <c r="AF17" s="383" t="s">
        <v>322</v>
      </c>
      <c r="AG17" s="103" t="s">
        <v>368</v>
      </c>
      <c r="AH17" s="1046" t="s">
        <v>369</v>
      </c>
      <c r="AI17" s="1046"/>
      <c r="AJ17" s="987"/>
      <c r="AK17" s="1024"/>
      <c r="AL17" s="937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5">
        <f ca="1">OFFSET(N18,0,-1)+1</f>
        <v>3</v>
      </c>
      <c r="O18" s="1025"/>
      <c r="P18" s="1025"/>
      <c r="Q18" s="1025">
        <f ca="1">OFFSET(Q18,0,-3)+1</f>
        <v>4</v>
      </c>
      <c r="R18" s="1025"/>
      <c r="S18" s="1025"/>
      <c r="T18" s="1025"/>
      <c r="U18" s="1025">
        <f ca="1">OFFSET(U18,0,-4)+1</f>
        <v>5</v>
      </c>
      <c r="V18" s="1025"/>
      <c r="W18" s="1025"/>
      <c r="X18" s="1025"/>
      <c r="Y18" s="539"/>
      <c r="Z18" s="539"/>
      <c r="AA18" s="539">
        <f ca="1">OFFSET(U18,0,0)+1</f>
        <v>6</v>
      </c>
      <c r="AB18" s="540">
        <f ca="1">AA18</f>
        <v>6</v>
      </c>
      <c r="AC18" s="538">
        <f t="shared" ref="AC18:AJ18" ca="1" si="0">OFFSET(AC18,0,-1)+1</f>
        <v>7</v>
      </c>
      <c r="AD18" s="538">
        <f t="shared" ca="1" si="0"/>
        <v>8</v>
      </c>
      <c r="AE18" s="538">
        <f t="shared" ca="1" si="0"/>
        <v>9</v>
      </c>
      <c r="AF18" s="538">
        <f t="shared" ca="1" si="0"/>
        <v>10</v>
      </c>
      <c r="AG18" s="538">
        <f t="shared" ca="1" si="0"/>
        <v>11</v>
      </c>
      <c r="AH18" s="538">
        <f t="shared" ca="1" si="0"/>
        <v>12</v>
      </c>
      <c r="AI18" s="538">
        <f t="shared" ca="1" si="0"/>
        <v>13</v>
      </c>
      <c r="AJ18" s="538">
        <f t="shared" ca="1" si="0"/>
        <v>14</v>
      </c>
      <c r="AK18" s="541"/>
      <c r="AL18" s="538">
        <v>15</v>
      </c>
    </row>
    <row r="19" spans="1:53" ht="22.5">
      <c r="A19" s="1051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312">
        <f>mergeValue(A19)</f>
        <v>1</v>
      </c>
      <c r="M19" s="200" t="s">
        <v>21</v>
      </c>
      <c r="N19" s="1069"/>
      <c r="O19" s="1070"/>
      <c r="P19" s="1070"/>
      <c r="Q19" s="1070"/>
      <c r="R19" s="1070"/>
      <c r="S19" s="1070"/>
      <c r="T19" s="1070"/>
      <c r="U19" s="1070"/>
      <c r="V19" s="1070"/>
      <c r="W19" s="1070"/>
      <c r="X19" s="1070"/>
      <c r="Y19" s="1070"/>
      <c r="Z19" s="1070"/>
      <c r="AA19" s="1070"/>
      <c r="AB19" s="1070"/>
      <c r="AC19" s="1070"/>
      <c r="AD19" s="1070"/>
      <c r="AE19" s="1070"/>
      <c r="AF19" s="1070"/>
      <c r="AG19" s="1070"/>
      <c r="AH19" s="1070"/>
      <c r="AI19" s="1070"/>
      <c r="AJ19" s="1070"/>
      <c r="AK19" s="1070"/>
      <c r="AL19" s="862" t="s">
        <v>627</v>
      </c>
    </row>
    <row r="20" spans="1:53" ht="22.5">
      <c r="A20" s="1051"/>
      <c r="B20" s="1051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77"/>
      <c r="O20" s="1053"/>
      <c r="P20" s="1053"/>
      <c r="Q20" s="1053"/>
      <c r="R20" s="1053"/>
      <c r="S20" s="1053"/>
      <c r="T20" s="1053"/>
      <c r="U20" s="1053"/>
      <c r="V20" s="1053"/>
      <c r="W20" s="1053"/>
      <c r="X20" s="1053"/>
      <c r="Y20" s="1053"/>
      <c r="Z20" s="1053"/>
      <c r="AA20" s="1053"/>
      <c r="AB20" s="1053"/>
      <c r="AC20" s="1053"/>
      <c r="AD20" s="1053"/>
      <c r="AE20" s="1053"/>
      <c r="AF20" s="1053"/>
      <c r="AG20" s="1053"/>
      <c r="AH20" s="1053"/>
      <c r="AI20" s="1053"/>
      <c r="AJ20" s="1053"/>
      <c r="AK20" s="1053"/>
      <c r="AL20" s="861" t="s">
        <v>449</v>
      </c>
    </row>
    <row r="21" spans="1:53" ht="45">
      <c r="A21" s="1051"/>
      <c r="B21" s="1051"/>
      <c r="C21" s="1051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77"/>
      <c r="O21" s="1053"/>
      <c r="P21" s="1053"/>
      <c r="Q21" s="1053"/>
      <c r="R21" s="1053"/>
      <c r="S21" s="1053"/>
      <c r="T21" s="1053"/>
      <c r="U21" s="1053"/>
      <c r="V21" s="1053"/>
      <c r="W21" s="1053"/>
      <c r="X21" s="1053"/>
      <c r="Y21" s="1053"/>
      <c r="Z21" s="1053"/>
      <c r="AA21" s="1053"/>
      <c r="AB21" s="1053"/>
      <c r="AC21" s="1053"/>
      <c r="AD21" s="1053"/>
      <c r="AE21" s="1053"/>
      <c r="AF21" s="1053"/>
      <c r="AG21" s="1053"/>
      <c r="AH21" s="1053"/>
      <c r="AI21" s="1053"/>
      <c r="AJ21" s="1053"/>
      <c r="AK21" s="1053"/>
      <c r="AL21" s="861" t="s">
        <v>561</v>
      </c>
    </row>
    <row r="22" spans="1:53" ht="20.100000000000001" customHeight="1">
      <c r="A22" s="1051"/>
      <c r="B22" s="1051"/>
      <c r="C22" s="1051"/>
      <c r="D22" s="1051">
        <v>1</v>
      </c>
      <c r="E22" s="276"/>
      <c r="F22" s="320"/>
      <c r="G22" s="321"/>
      <c r="H22" s="321"/>
      <c r="I22" s="1055"/>
      <c r="J22" s="1056"/>
      <c r="K22" s="1026"/>
      <c r="L22" s="1078" t="str">
        <f>mergeValue(A22) &amp;"."&amp; mergeValue(B22)&amp;"."&amp; mergeValue(C22)&amp;"."&amp; mergeValue(D22)</f>
        <v>1.1.1.1</v>
      </c>
      <c r="M22" s="1071"/>
      <c r="N22" s="1073"/>
      <c r="O22" s="1061" t="s">
        <v>83</v>
      </c>
      <c r="P22" s="1062"/>
      <c r="Q22" s="1022" t="s">
        <v>75</v>
      </c>
      <c r="R22" s="1052"/>
      <c r="S22" s="1059">
        <v>1</v>
      </c>
      <c r="T22" s="1074"/>
      <c r="U22" s="1022" t="s">
        <v>75</v>
      </c>
      <c r="V22" s="1052"/>
      <c r="W22" s="1059" t="s">
        <v>83</v>
      </c>
      <c r="X22" s="1067"/>
      <c r="Y22" s="1022" t="s">
        <v>75</v>
      </c>
      <c r="Z22" s="186"/>
      <c r="AA22" s="110">
        <v>1</v>
      </c>
      <c r="AB22" s="555"/>
      <c r="AC22" s="856"/>
      <c r="AD22" s="856"/>
      <c r="AE22" s="857"/>
      <c r="AF22" s="856"/>
      <c r="AG22" s="858"/>
      <c r="AH22" s="530" t="s">
        <v>74</v>
      </c>
      <c r="AI22" s="858"/>
      <c r="AJ22" s="547" t="s">
        <v>75</v>
      </c>
      <c r="AK22" s="261"/>
      <c r="AL22" s="1016" t="s">
        <v>631</v>
      </c>
      <c r="AM22" s="276" t="str">
        <f>strCheckDateOnDP(AC22:AK22,List06_10_DP)</f>
        <v/>
      </c>
      <c r="AN22" s="290" t="str">
        <f>IF(AND(COUNTIF(AO18:AO26,AO22)&gt;1,AO22&lt;&gt;""),"ErrUnique:HasDoubleConn","")</f>
        <v/>
      </c>
      <c r="AO22" s="290"/>
      <c r="AP22" s="290"/>
      <c r="AQ22" s="290"/>
      <c r="AR22" s="290"/>
      <c r="AS22" s="290"/>
    </row>
    <row r="23" spans="1:53" ht="20.100000000000001" customHeight="1">
      <c r="A23" s="1051"/>
      <c r="B23" s="1051"/>
      <c r="C23" s="1051"/>
      <c r="D23" s="1051"/>
      <c r="E23" s="276"/>
      <c r="F23" s="320"/>
      <c r="G23" s="321"/>
      <c r="H23" s="321"/>
      <c r="I23" s="1055"/>
      <c r="J23" s="1056"/>
      <c r="K23" s="1026"/>
      <c r="L23" s="1057"/>
      <c r="M23" s="1072"/>
      <c r="N23" s="1073"/>
      <c r="O23" s="1061"/>
      <c r="P23" s="1062"/>
      <c r="Q23" s="1022"/>
      <c r="R23" s="1052"/>
      <c r="S23" s="1059"/>
      <c r="T23" s="1075"/>
      <c r="U23" s="1022"/>
      <c r="V23" s="1052"/>
      <c r="W23" s="1059"/>
      <c r="X23" s="1068"/>
      <c r="Y23" s="1022"/>
      <c r="Z23" s="403"/>
      <c r="AA23" s="201"/>
      <c r="AB23" s="201"/>
      <c r="AC23" s="243"/>
      <c r="AD23" s="243"/>
      <c r="AE23" s="243"/>
      <c r="AF23" s="278" t="str">
        <f>AG22 &amp; "-" &amp; AI22</f>
        <v>-</v>
      </c>
      <c r="AG23" s="278"/>
      <c r="AH23" s="278"/>
      <c r="AI23" s="278"/>
      <c r="AJ23" s="278" t="s">
        <v>75</v>
      </c>
      <c r="AK23" s="406"/>
      <c r="AL23" s="1016"/>
      <c r="AN23" s="290"/>
      <c r="AO23" s="290"/>
      <c r="AP23" s="290"/>
      <c r="AQ23" s="290"/>
      <c r="AR23" s="290"/>
      <c r="AS23" s="290"/>
    </row>
    <row r="24" spans="1:53" ht="20.100000000000001" customHeight="1">
      <c r="A24" s="1051"/>
      <c r="B24" s="1051"/>
      <c r="C24" s="1051"/>
      <c r="D24" s="1051"/>
      <c r="E24" s="276"/>
      <c r="F24" s="320"/>
      <c r="G24" s="321"/>
      <c r="H24" s="321"/>
      <c r="I24" s="1055"/>
      <c r="J24" s="1056"/>
      <c r="K24" s="1026"/>
      <c r="L24" s="1057"/>
      <c r="M24" s="1072"/>
      <c r="N24" s="1073"/>
      <c r="O24" s="1061"/>
      <c r="P24" s="1062"/>
      <c r="Q24" s="1022"/>
      <c r="R24" s="1052"/>
      <c r="S24" s="1059"/>
      <c r="T24" s="1076"/>
      <c r="U24" s="1022"/>
      <c r="V24" s="405"/>
      <c r="W24" s="172"/>
      <c r="X24" s="201"/>
      <c r="Y24" s="242"/>
      <c r="Z24" s="242"/>
      <c r="AA24" s="242"/>
      <c r="AB24" s="242"/>
      <c r="AC24" s="243"/>
      <c r="AD24" s="243"/>
      <c r="AE24" s="243"/>
      <c r="AF24" s="243"/>
      <c r="AG24" s="244"/>
      <c r="AH24" s="191"/>
      <c r="AI24" s="191"/>
      <c r="AJ24" s="244"/>
      <c r="AK24" s="181"/>
      <c r="AL24" s="1016"/>
      <c r="AN24" s="290"/>
      <c r="AO24" s="290"/>
      <c r="AP24" s="290"/>
      <c r="AQ24" s="290"/>
      <c r="AR24" s="290"/>
      <c r="AS24" s="290"/>
    </row>
    <row r="25" spans="1:53" ht="20.100000000000001" customHeight="1">
      <c r="A25" s="1051"/>
      <c r="B25" s="1051"/>
      <c r="C25" s="1051"/>
      <c r="D25" s="1051"/>
      <c r="E25" s="276"/>
      <c r="F25" s="320"/>
      <c r="G25" s="321"/>
      <c r="H25" s="321"/>
      <c r="I25" s="1055"/>
      <c r="J25" s="1056"/>
      <c r="K25" s="1026"/>
      <c r="L25" s="1057"/>
      <c r="M25" s="1072"/>
      <c r="N25" s="1073"/>
      <c r="O25" s="1061"/>
      <c r="P25" s="1062"/>
      <c r="Q25" s="1022"/>
      <c r="R25" s="245"/>
      <c r="S25" s="247"/>
      <c r="T25" s="246"/>
      <c r="U25" s="242"/>
      <c r="V25" s="242"/>
      <c r="W25" s="242"/>
      <c r="X25" s="242"/>
      <c r="Y25" s="242"/>
      <c r="Z25" s="242"/>
      <c r="AA25" s="242"/>
      <c r="AB25" s="242"/>
      <c r="AC25" s="243"/>
      <c r="AD25" s="243"/>
      <c r="AE25" s="243"/>
      <c r="AF25" s="243"/>
      <c r="AG25" s="244"/>
      <c r="AH25" s="191"/>
      <c r="AI25" s="191"/>
      <c r="AJ25" s="244"/>
      <c r="AK25" s="181"/>
      <c r="AL25" s="1016"/>
      <c r="AN25" s="290"/>
      <c r="AO25" s="290"/>
      <c r="AP25" s="290"/>
      <c r="AQ25" s="290"/>
      <c r="AR25" s="290"/>
      <c r="AS25" s="290"/>
    </row>
    <row r="26" spans="1:53" customFormat="1" ht="20.100000000000001" customHeight="1">
      <c r="A26" s="1051"/>
      <c r="B26" s="1051"/>
      <c r="C26" s="1051"/>
      <c r="D26" s="1051"/>
      <c r="E26" s="322"/>
      <c r="F26" s="323"/>
      <c r="G26" s="322"/>
      <c r="H26" s="322"/>
      <c r="I26" s="1055"/>
      <c r="J26" s="1056"/>
      <c r="K26" s="1026"/>
      <c r="L26" s="1057"/>
      <c r="M26" s="1072"/>
      <c r="N26" s="404"/>
      <c r="O26" s="160"/>
      <c r="P26" s="201" t="s">
        <v>371</v>
      </c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248"/>
      <c r="AL26" s="1016"/>
      <c r="AM26" s="280"/>
      <c r="AN26" s="280"/>
      <c r="AO26" s="291"/>
      <c r="AP26" s="291"/>
      <c r="AQ26" s="291"/>
      <c r="AR26" s="291"/>
      <c r="AS26" s="291"/>
      <c r="AT26" s="280"/>
      <c r="AU26" s="280"/>
      <c r="AV26" s="280"/>
      <c r="AW26" s="280"/>
    </row>
    <row r="27" spans="1:53" customFormat="1" ht="15" customHeight="1">
      <c r="A27" s="1051"/>
      <c r="B27" s="1051"/>
      <c r="C27" s="1051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81"/>
      <c r="AL27" s="1016"/>
      <c r="AM27" s="280"/>
      <c r="AN27" s="280"/>
      <c r="AO27" s="291"/>
      <c r="AP27" s="291"/>
      <c r="AQ27" s="291"/>
      <c r="AR27" s="291"/>
      <c r="AS27" s="291"/>
      <c r="AT27" s="280"/>
      <c r="AU27" s="280"/>
      <c r="AV27" s="280"/>
      <c r="AW27" s="280"/>
    </row>
    <row r="28" spans="1:53" customFormat="1" ht="15" customHeight="1">
      <c r="A28" s="1051"/>
      <c r="B28" s="1051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3"/>
      <c r="AD28" s="153"/>
      <c r="AE28" s="153"/>
      <c r="AF28" s="153"/>
      <c r="AG28" s="244"/>
      <c r="AH28" s="159"/>
      <c r="AI28" s="190"/>
      <c r="AJ28" s="158"/>
      <c r="AK28" s="191"/>
      <c r="AL28" s="181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</row>
    <row r="29" spans="1:53" customFormat="1" ht="15" customHeight="1">
      <c r="A29" s="1051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53"/>
      <c r="AD29" s="153"/>
      <c r="AE29" s="153"/>
      <c r="AF29" s="153"/>
      <c r="AG29" s="244"/>
      <c r="AH29" s="159"/>
      <c r="AI29" s="190"/>
      <c r="AJ29" s="158"/>
      <c r="AK29" s="191"/>
      <c r="AL29" s="181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153"/>
      <c r="AD30" s="153"/>
      <c r="AE30" s="153"/>
      <c r="AF30" s="153"/>
      <c r="AG30" s="244"/>
      <c r="AH30" s="159"/>
      <c r="AI30" s="190"/>
      <c r="AJ30" s="158"/>
      <c r="AK30" s="191"/>
      <c r="AL30" s="181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</row>
    <row r="31" spans="1:53" ht="3" customHeight="1">
      <c r="AM31" s="34"/>
      <c r="AX31" s="276"/>
    </row>
    <row r="32" spans="1:53" ht="14.25" customHeight="1">
      <c r="L32" s="580">
        <v>1</v>
      </c>
      <c r="M32" s="845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2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05"/>
      <c r="AY33" s="205"/>
      <c r="AZ33" s="205"/>
    </row>
  </sheetData>
  <sheetProtection password="FA9C" sheet="1" objects="1" scenarios="1" formatColumns="0" formatRows="0"/>
  <dataConsolidate leftLabels="1"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29" hidden="1" customWidth="1"/>
    <col min="2" max="2" width="9.140625" style="130" hidden="1" customWidth="1"/>
    <col min="3" max="3" width="3.7109375" style="131" customWidth="1"/>
    <col min="4" max="4" width="7" style="132" bestFit="1" customWidth="1"/>
    <col min="5" max="5" width="11.28515625" style="132" customWidth="1"/>
    <col min="6" max="6" width="41" style="132" customWidth="1"/>
    <col min="7" max="7" width="18" style="132" customWidth="1"/>
    <col min="8" max="8" width="13.140625" style="132" customWidth="1"/>
    <col min="9" max="9" width="11.42578125" style="132" customWidth="1"/>
    <col min="10" max="10" width="42.140625" style="132" customWidth="1"/>
    <col min="11" max="11" width="115.7109375" style="132" customWidth="1"/>
    <col min="12" max="12" width="3.7109375" style="132" customWidth="1"/>
    <col min="13" max="16384" width="9.140625" style="132"/>
  </cols>
  <sheetData>
    <row r="1" spans="1:14" hidden="1"/>
    <row r="2" spans="1:14" hidden="1"/>
    <row r="3" spans="1:14" hidden="1"/>
    <row r="4" spans="1:14" ht="3" customHeight="1"/>
    <row r="5" spans="1:14" s="34" customFormat="1" ht="22.5">
      <c r="A5" s="126"/>
      <c r="C5" s="45"/>
      <c r="D5" s="1080" t="s">
        <v>453</v>
      </c>
      <c r="E5" s="1080"/>
      <c r="F5" s="1080"/>
      <c r="G5" s="1080"/>
      <c r="H5" s="1080"/>
      <c r="I5" s="1080"/>
      <c r="J5" s="1080"/>
      <c r="K5" s="551"/>
    </row>
    <row r="6" spans="1:14" ht="3" hidden="1" customHeight="1">
      <c r="D6" s="133"/>
      <c r="E6" s="133"/>
      <c r="G6" s="133"/>
      <c r="H6" s="133"/>
      <c r="I6" s="133"/>
      <c r="J6" s="133"/>
      <c r="K6" s="133"/>
    </row>
    <row r="7" spans="1:14" s="129" customFormat="1" ht="3" customHeight="1">
      <c r="B7" s="130"/>
      <c r="C7" s="131"/>
      <c r="D7" s="134"/>
      <c r="E7" s="134"/>
      <c r="G7" s="134"/>
      <c r="H7" s="134"/>
      <c r="I7" s="134"/>
      <c r="J7" s="134"/>
      <c r="K7" s="134"/>
      <c r="L7" s="135"/>
    </row>
    <row r="8" spans="1:14">
      <c r="D8" s="1082" t="s">
        <v>430</v>
      </c>
      <c r="E8" s="1082"/>
      <c r="F8" s="1082"/>
      <c r="G8" s="1082"/>
      <c r="H8" s="1082"/>
      <c r="I8" s="1082"/>
      <c r="J8" s="1082"/>
      <c r="K8" s="1082" t="s">
        <v>431</v>
      </c>
    </row>
    <row r="9" spans="1:14">
      <c r="D9" s="1082" t="s">
        <v>82</v>
      </c>
      <c r="E9" s="1082" t="s">
        <v>455</v>
      </c>
      <c r="F9" s="1082"/>
      <c r="G9" s="1082" t="s">
        <v>456</v>
      </c>
      <c r="H9" s="1082"/>
      <c r="I9" s="1082"/>
      <c r="J9" s="1082"/>
      <c r="K9" s="1082"/>
    </row>
    <row r="10" spans="1:14" ht="22.5">
      <c r="D10" s="1082"/>
      <c r="E10" s="138" t="s">
        <v>457</v>
      </c>
      <c r="F10" s="138" t="s">
        <v>404</v>
      </c>
      <c r="G10" s="138" t="s">
        <v>404</v>
      </c>
      <c r="H10" s="138" t="s">
        <v>457</v>
      </c>
      <c r="I10" s="138" t="s">
        <v>458</v>
      </c>
      <c r="J10" s="138" t="s">
        <v>432</v>
      </c>
      <c r="K10" s="1082"/>
    </row>
    <row r="11" spans="1:14" ht="12" customHeight="1">
      <c r="D11" s="40" t="s">
        <v>83</v>
      </c>
      <c r="E11" s="40" t="s">
        <v>49</v>
      </c>
      <c r="F11" s="40" t="s">
        <v>50</v>
      </c>
      <c r="G11" s="40" t="s">
        <v>51</v>
      </c>
      <c r="H11" s="40" t="s">
        <v>63</v>
      </c>
      <c r="I11" s="40" t="s">
        <v>64</v>
      </c>
      <c r="J11" s="40" t="s">
        <v>169</v>
      </c>
      <c r="K11" s="40" t="s">
        <v>170</v>
      </c>
    </row>
    <row r="12" spans="1:14" s="128" customFormat="1" ht="57" customHeight="1">
      <c r="A12" s="230" t="s">
        <v>50</v>
      </c>
      <c r="B12" s="136" t="s">
        <v>236</v>
      </c>
      <c r="C12" s="137"/>
      <c r="D12" s="139" t="s">
        <v>83</v>
      </c>
      <c r="E12" s="859"/>
      <c r="F12" s="848"/>
      <c r="G12" s="848"/>
      <c r="H12" s="848"/>
      <c r="I12" s="880"/>
      <c r="J12" s="849"/>
      <c r="K12" s="989" t="s">
        <v>459</v>
      </c>
      <c r="M12" s="568" t="str">
        <f>IF(ISERROR(INDEX(kind_of_nameforms,MATCH(E12,kind_of_forms,0),1)),"",INDEX(kind_of_nameforms,MATCH(E12,kind_of_forms,0),1))</f>
        <v/>
      </c>
      <c r="N12" s="569"/>
    </row>
    <row r="13" spans="1:14" ht="15" customHeight="1">
      <c r="A13" s="132"/>
      <c r="B13" s="132"/>
      <c r="C13" s="132"/>
      <c r="D13" s="114"/>
      <c r="E13" s="141" t="s">
        <v>5</v>
      </c>
      <c r="F13" s="140"/>
      <c r="G13" s="140"/>
      <c r="H13" s="140"/>
      <c r="I13" s="140"/>
      <c r="J13" s="413"/>
      <c r="K13" s="991"/>
    </row>
    <row r="14" spans="1:14" ht="3" customHeight="1">
      <c r="A14" s="132"/>
      <c r="B14" s="132"/>
      <c r="C14" s="132"/>
    </row>
    <row r="15" spans="1:14" ht="27.75" customHeight="1">
      <c r="E15" s="1081" t="s">
        <v>555</v>
      </c>
      <c r="F15" s="1081"/>
      <c r="G15" s="1081"/>
      <c r="H15" s="1081"/>
      <c r="I15" s="1081"/>
      <c r="J15" s="1081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8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7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8"/>
      <c r="D6" s="13"/>
      <c r="E6" s="13"/>
    </row>
    <row r="7" spans="3:9" ht="22.5">
      <c r="C7" s="48"/>
      <c r="D7" s="946" t="s">
        <v>296</v>
      </c>
      <c r="E7" s="948"/>
      <c r="F7" s="553"/>
    </row>
    <row r="8" spans="3:9" ht="3" customHeight="1">
      <c r="C8" s="48"/>
      <c r="D8" s="13"/>
      <c r="E8" s="13"/>
    </row>
    <row r="9" spans="3:9" ht="15.95" customHeight="1">
      <c r="C9" s="48"/>
      <c r="D9" s="101" t="s">
        <v>82</v>
      </c>
      <c r="E9" s="522" t="s">
        <v>295</v>
      </c>
    </row>
    <row r="10" spans="3:9" ht="12" customHeight="1">
      <c r="C10" s="48"/>
      <c r="D10" s="40" t="s">
        <v>83</v>
      </c>
      <c r="E10" s="40" t="s">
        <v>49</v>
      </c>
    </row>
    <row r="11" spans="3:9" ht="11.25" hidden="1" customHeight="1">
      <c r="C11" s="48"/>
      <c r="D11" s="241">
        <v>0</v>
      </c>
      <c r="E11" s="523"/>
    </row>
    <row r="12" spans="3:9" ht="15" customHeight="1">
      <c r="C12" s="210"/>
      <c r="D12" s="124">
        <v>1</v>
      </c>
      <c r="E12" s="846" t="s">
        <v>2087</v>
      </c>
    </row>
    <row r="13" spans="3:9" ht="12" customHeight="1">
      <c r="C13" s="48"/>
      <c r="D13" s="524"/>
      <c r="E13" s="525" t="s">
        <v>167</v>
      </c>
    </row>
    <row r="14" spans="3:9" ht="3" customHeight="1"/>
    <row r="15" spans="3:9" ht="22.5" customHeight="1">
      <c r="C15" s="212"/>
      <c r="D15" s="1083" t="s">
        <v>297</v>
      </c>
      <c r="E15" s="1083"/>
      <c r="F15" s="213"/>
      <c r="G15" s="213"/>
      <c r="H15" s="213"/>
      <c r="I15" s="213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7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26"/>
    </row>
    <row r="2" spans="3:12" hidden="1"/>
    <row r="3" spans="3:12" hidden="1"/>
    <row r="4" spans="3:12" hidden="1"/>
    <row r="5" spans="3:12" hidden="1"/>
    <row r="6" spans="3:12" ht="3" customHeight="1">
      <c r="C6" s="48"/>
      <c r="D6" s="13"/>
      <c r="E6" s="13"/>
    </row>
    <row r="7" spans="3:12" ht="22.5">
      <c r="C7" s="48"/>
      <c r="D7" s="1080" t="s">
        <v>55</v>
      </c>
      <c r="E7" s="1080"/>
      <c r="F7" s="553"/>
    </row>
    <row r="8" spans="3:12" ht="3" customHeight="1">
      <c r="C8" s="48"/>
      <c r="D8" s="13"/>
      <c r="E8" s="13"/>
    </row>
    <row r="9" spans="3:12" ht="15.95" customHeight="1">
      <c r="C9" s="48"/>
      <c r="D9" s="101" t="s">
        <v>82</v>
      </c>
      <c r="E9" s="113" t="s">
        <v>166</v>
      </c>
    </row>
    <row r="10" spans="3:12" ht="12" customHeight="1">
      <c r="C10" s="48"/>
      <c r="D10" s="40" t="s">
        <v>83</v>
      </c>
      <c r="E10" s="40" t="s">
        <v>49</v>
      </c>
    </row>
    <row r="11" spans="3:12" ht="15" hidden="1" customHeight="1">
      <c r="C11" s="48"/>
      <c r="D11" s="124">
        <v>0</v>
      </c>
      <c r="E11" s="240"/>
    </row>
    <row r="12" spans="3:12">
      <c r="C12" s="48"/>
      <c r="D12" s="114"/>
      <c r="E12" s="112" t="s">
        <v>167</v>
      </c>
    </row>
  </sheetData>
  <sheetProtection password="FA9C" sheet="1" objects="1" scenarios="1" formatColumns="0" formatRows="0"/>
  <mergeCells count="1">
    <mergeCell ref="D7:E7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4" customWidth="1"/>
    <col min="2" max="2" width="34.5703125" style="44" customWidth="1"/>
    <col min="3" max="3" width="85.5703125" style="44" customWidth="1"/>
    <col min="4" max="4" width="17.7109375" style="44" customWidth="1"/>
    <col min="5" max="16384" width="9.140625" style="44"/>
  </cols>
  <sheetData>
    <row r="1" spans="2:5" ht="3" customHeight="1"/>
    <row r="2" spans="2:5" ht="22.5">
      <c r="B2" s="1084" t="s">
        <v>56</v>
      </c>
      <c r="C2" s="1084"/>
      <c r="D2" s="1084"/>
      <c r="E2" s="554"/>
    </row>
    <row r="3" spans="2:5" ht="3" customHeight="1"/>
    <row r="4" spans="2:5" ht="21.75" customHeight="1" thickBot="1">
      <c r="B4" s="903" t="s">
        <v>1</v>
      </c>
      <c r="C4" s="903" t="s">
        <v>81</v>
      </c>
      <c r="D4" s="903" t="s">
        <v>67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8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FL326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3" customFormat="1" ht="17.100000000000001" customHeight="1">
      <c r="A2" s="33" t="s">
        <v>165</v>
      </c>
    </row>
    <row r="4" spans="1:19" s="12" customFormat="1" ht="17.100000000000001" customHeight="1">
      <c r="C4" s="46"/>
      <c r="D4" s="124"/>
      <c r="E4" s="125"/>
    </row>
    <row r="7" spans="1:19" s="33" customFormat="1" ht="17.100000000000001" customHeight="1">
      <c r="A7" s="33" t="s">
        <v>0</v>
      </c>
    </row>
    <row r="8" spans="1:19" ht="17.100000000000001" customHeight="1">
      <c r="G8" s="92"/>
      <c r="H8" s="92"/>
      <c r="I8" s="92"/>
      <c r="M8" s="41"/>
    </row>
    <row r="9" spans="1:19" s="100" customFormat="1" ht="17.100000000000001" customHeight="1">
      <c r="A9" s="281"/>
      <c r="C9" s="179"/>
      <c r="D9" s="956">
        <v>1</v>
      </c>
      <c r="E9" s="1115"/>
      <c r="F9" s="1117"/>
      <c r="G9" s="1121" t="s">
        <v>75</v>
      </c>
      <c r="H9" s="956"/>
      <c r="I9" s="956">
        <v>1</v>
      </c>
      <c r="J9" s="1109"/>
      <c r="K9" s="1022" t="s">
        <v>75</v>
      </c>
      <c r="L9" s="961"/>
      <c r="M9" s="961" t="s">
        <v>83</v>
      </c>
      <c r="N9" s="1113"/>
      <c r="O9" s="1022" t="s">
        <v>75</v>
      </c>
      <c r="P9" s="304"/>
      <c r="Q9" s="304" t="s">
        <v>83</v>
      </c>
      <c r="R9" s="896"/>
      <c r="S9" s="399"/>
    </row>
    <row r="10" spans="1:19" s="100" customFormat="1" ht="17.100000000000001" customHeight="1">
      <c r="A10" s="281"/>
      <c r="C10" s="179"/>
      <c r="D10" s="957"/>
      <c r="E10" s="1116"/>
      <c r="F10" s="1118"/>
      <c r="G10" s="957"/>
      <c r="H10" s="957"/>
      <c r="I10" s="957"/>
      <c r="J10" s="1110"/>
      <c r="K10" s="957"/>
      <c r="L10" s="957"/>
      <c r="M10" s="957"/>
      <c r="N10" s="1114"/>
      <c r="O10" s="957"/>
      <c r="P10" s="305"/>
      <c r="Q10" s="119"/>
      <c r="R10" s="119" t="s">
        <v>579</v>
      </c>
      <c r="S10" s="120"/>
    </row>
    <row r="11" spans="1:19" s="100" customFormat="1" ht="17.100000000000001" customHeight="1">
      <c r="A11" s="281"/>
      <c r="C11" s="179"/>
      <c r="D11" s="957"/>
      <c r="E11" s="1116"/>
      <c r="F11" s="1118"/>
      <c r="G11" s="957"/>
      <c r="H11" s="957"/>
      <c r="I11" s="957"/>
      <c r="J11" s="1110"/>
      <c r="K11" s="957"/>
      <c r="L11" s="118"/>
      <c r="M11" s="119"/>
      <c r="N11" s="119" t="s">
        <v>416</v>
      </c>
      <c r="O11" s="119"/>
      <c r="P11" s="119"/>
      <c r="Q11" s="119"/>
      <c r="R11" s="119"/>
      <c r="S11" s="120"/>
    </row>
    <row r="12" spans="1:19" s="100" customFormat="1" ht="17.25" customHeight="1">
      <c r="A12" s="281"/>
      <c r="C12" s="179"/>
      <c r="D12" s="957"/>
      <c r="E12" s="1116"/>
      <c r="F12" s="1118"/>
      <c r="G12" s="957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ht="17.100000000000001" customHeight="1">
      <c r="A13" s="282"/>
    </row>
    <row r="14" spans="1:19" ht="16.5" customHeight="1">
      <c r="A14" s="281"/>
      <c r="B14" s="100"/>
      <c r="C14" s="179"/>
      <c r="D14" s="1108"/>
      <c r="E14" s="1119"/>
      <c r="F14" s="1120"/>
      <c r="G14" s="1122"/>
      <c r="H14" s="956"/>
      <c r="I14" s="956">
        <v>1</v>
      </c>
      <c r="J14" s="1109"/>
      <c r="K14" s="1022" t="s">
        <v>75</v>
      </c>
      <c r="L14" s="961"/>
      <c r="M14" s="961" t="s">
        <v>83</v>
      </c>
      <c r="N14" s="1113"/>
      <c r="O14" s="1022" t="s">
        <v>75</v>
      </c>
      <c r="P14" s="304"/>
      <c r="Q14" s="304" t="s">
        <v>83</v>
      </c>
      <c r="R14" s="896"/>
      <c r="S14" s="399"/>
    </row>
    <row r="15" spans="1:19" ht="17.100000000000001" customHeight="1">
      <c r="A15" s="281"/>
      <c r="B15" s="100"/>
      <c r="C15" s="179"/>
      <c r="D15" s="1108"/>
      <c r="E15" s="1119"/>
      <c r="F15" s="1120"/>
      <c r="G15" s="1122"/>
      <c r="H15" s="956"/>
      <c r="I15" s="956"/>
      <c r="J15" s="1110"/>
      <c r="K15" s="1022"/>
      <c r="L15" s="961"/>
      <c r="M15" s="961"/>
      <c r="N15" s="1114"/>
      <c r="O15" s="1022"/>
      <c r="P15" s="305"/>
      <c r="Q15" s="119"/>
      <c r="R15" s="119" t="s">
        <v>579</v>
      </c>
      <c r="S15" s="120"/>
    </row>
    <row r="16" spans="1:19" ht="17.100000000000001" customHeight="1">
      <c r="A16" s="281"/>
      <c r="B16" s="100"/>
      <c r="C16" s="179"/>
      <c r="D16" s="1108"/>
      <c r="E16" s="1119"/>
      <c r="F16" s="1120"/>
      <c r="G16" s="1122"/>
      <c r="H16" s="956"/>
      <c r="I16" s="956"/>
      <c r="J16" s="1110"/>
      <c r="K16" s="1022"/>
      <c r="L16" s="118"/>
      <c r="M16" s="119"/>
      <c r="N16" s="119" t="s">
        <v>416</v>
      </c>
      <c r="O16" s="119"/>
      <c r="P16" s="119"/>
      <c r="Q16" s="119"/>
      <c r="R16" s="119"/>
      <c r="S16" s="120"/>
    </row>
    <row r="17" spans="1:36" ht="17.100000000000001" customHeight="1">
      <c r="A17" s="281"/>
      <c r="B17" s="100"/>
      <c r="C17" s="179"/>
      <c r="D17" s="1108"/>
      <c r="E17" s="1119"/>
      <c r="F17" s="1120"/>
      <c r="G17" s="1122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20"/>
    </row>
    <row r="18" spans="1:36" ht="17.100000000000001" customHeight="1">
      <c r="A18" s="282"/>
    </row>
    <row r="19" spans="1:36" s="33" customFormat="1" ht="17.100000000000001" hidden="1" customHeight="1">
      <c r="A19" s="33" t="s">
        <v>15</v>
      </c>
      <c r="C19" s="33" t="s">
        <v>83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1045" t="s">
        <v>280</v>
      </c>
      <c r="P25" s="1045"/>
      <c r="Q25" s="1045"/>
      <c r="R25" s="1047" t="s">
        <v>253</v>
      </c>
      <c r="S25" s="1047"/>
      <c r="T25" s="1047"/>
      <c r="U25" s="987" t="s">
        <v>319</v>
      </c>
      <c r="W25" s="1123"/>
    </row>
    <row r="26" spans="1:36" ht="17.100000000000001" hidden="1" customHeight="1">
      <c r="O26" s="1111" t="s">
        <v>696</v>
      </c>
      <c r="P26" s="1111" t="s">
        <v>254</v>
      </c>
      <c r="Q26" s="1111"/>
      <c r="R26" s="1047"/>
      <c r="S26" s="1047"/>
      <c r="T26" s="1047"/>
      <c r="U26" s="987"/>
      <c r="W26" s="1123"/>
    </row>
    <row r="27" spans="1:36" ht="37.5" hidden="1" customHeight="1">
      <c r="O27" s="1111"/>
      <c r="P27" s="102" t="s">
        <v>697</v>
      </c>
      <c r="Q27" s="102" t="s">
        <v>6</v>
      </c>
      <c r="R27" s="103" t="s">
        <v>257</v>
      </c>
      <c r="S27" s="1046" t="s">
        <v>256</v>
      </c>
      <c r="T27" s="1046"/>
      <c r="U27" s="987"/>
      <c r="W27" s="1123"/>
    </row>
    <row r="28" spans="1:36" ht="17.100000000000001" hidden="1" customHeight="1">
      <c r="G28" s="175"/>
      <c r="H28" s="175"/>
      <c r="I28" s="175"/>
      <c r="J28" s="175"/>
      <c r="K28" s="175"/>
      <c r="L28" s="123"/>
      <c r="M28" s="545" t="s">
        <v>169</v>
      </c>
      <c r="N28" s="546"/>
      <c r="O28" s="1112"/>
      <c r="P28" s="1112"/>
      <c r="Q28" s="1112"/>
      <c r="R28" s="1112"/>
      <c r="S28" s="1112"/>
      <c r="T28" s="1112"/>
      <c r="U28" s="1112"/>
      <c r="V28" s="123"/>
      <c r="W28" s="123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</row>
    <row r="29" spans="1:36" s="34" customFormat="1" ht="22.5" hidden="1">
      <c r="A29" s="1017">
        <v>1</v>
      </c>
      <c r="B29" s="313"/>
      <c r="C29" s="313"/>
      <c r="D29" s="313"/>
      <c r="E29" s="314"/>
      <c r="F29" s="447"/>
      <c r="G29" s="447"/>
      <c r="H29" s="447"/>
      <c r="I29" s="315"/>
      <c r="J29" s="175"/>
      <c r="K29" s="175"/>
      <c r="L29" s="312">
        <f>mergeValue(A29)</f>
        <v>1</v>
      </c>
      <c r="M29" s="544" t="s">
        <v>21</v>
      </c>
      <c r="N29" s="528"/>
      <c r="O29" s="1096"/>
      <c r="P29" s="1086"/>
      <c r="Q29" s="1086"/>
      <c r="R29" s="1086"/>
      <c r="S29" s="1086"/>
      <c r="T29" s="1086"/>
      <c r="U29" s="1086"/>
      <c r="V29" s="1087"/>
      <c r="W29" s="556" t="s">
        <v>448</v>
      </c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</row>
    <row r="30" spans="1:36" s="34" customFormat="1" ht="22.5" hidden="1">
      <c r="A30" s="1017"/>
      <c r="B30" s="1017">
        <v>1</v>
      </c>
      <c r="C30" s="313"/>
      <c r="D30" s="313"/>
      <c r="E30" s="447"/>
      <c r="F30" s="447"/>
      <c r="G30" s="447"/>
      <c r="H30" s="447"/>
      <c r="I30" s="192"/>
      <c r="J30" s="176"/>
      <c r="L30" s="312" t="str">
        <f>mergeValue(A30) &amp;"."&amp; mergeValue(B30)</f>
        <v>1.1</v>
      </c>
      <c r="M30" s="155" t="s">
        <v>16</v>
      </c>
      <c r="N30" s="264"/>
      <c r="O30" s="1096"/>
      <c r="P30" s="1086"/>
      <c r="Q30" s="1086"/>
      <c r="R30" s="1086"/>
      <c r="S30" s="1086"/>
      <c r="T30" s="1086"/>
      <c r="U30" s="1086"/>
      <c r="V30" s="1087"/>
      <c r="W30" s="265" t="s">
        <v>449</v>
      </c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</row>
    <row r="31" spans="1:36" s="34" customFormat="1" ht="45" hidden="1">
      <c r="A31" s="1017"/>
      <c r="B31" s="1017"/>
      <c r="C31" s="1017">
        <v>1</v>
      </c>
      <c r="D31" s="313"/>
      <c r="E31" s="447"/>
      <c r="F31" s="447"/>
      <c r="G31" s="447"/>
      <c r="H31" s="447"/>
      <c r="I31" s="316"/>
      <c r="J31" s="176"/>
      <c r="K31" s="98"/>
      <c r="L31" s="312" t="str">
        <f>mergeValue(A31) &amp;"."&amp; mergeValue(B31)&amp;"."&amp; mergeValue(C31)</f>
        <v>1.1.1</v>
      </c>
      <c r="M31" s="156" t="s">
        <v>560</v>
      </c>
      <c r="N31" s="264"/>
      <c r="O31" s="1096"/>
      <c r="P31" s="1086"/>
      <c r="Q31" s="1086"/>
      <c r="R31" s="1086"/>
      <c r="S31" s="1086"/>
      <c r="T31" s="1086"/>
      <c r="U31" s="1086"/>
      <c r="V31" s="1087"/>
      <c r="W31" s="265" t="s">
        <v>561</v>
      </c>
      <c r="X31" s="276"/>
      <c r="Y31" s="276"/>
      <c r="Z31" s="276"/>
      <c r="AA31" s="290"/>
      <c r="AB31" s="276"/>
      <c r="AC31" s="276"/>
      <c r="AD31" s="276"/>
      <c r="AE31" s="276"/>
      <c r="AF31" s="276"/>
      <c r="AG31" s="276"/>
      <c r="AH31" s="276"/>
    </row>
    <row r="32" spans="1:36" s="34" customFormat="1" ht="33.75" hidden="1">
      <c r="A32" s="1017"/>
      <c r="B32" s="1017"/>
      <c r="C32" s="1017"/>
      <c r="D32" s="1017">
        <v>1</v>
      </c>
      <c r="E32" s="447"/>
      <c r="F32" s="447"/>
      <c r="G32" s="447"/>
      <c r="H32" s="447"/>
      <c r="I32" s="1026"/>
      <c r="J32" s="176"/>
      <c r="K32" s="98"/>
      <c r="L32" s="312" t="str">
        <f>mergeValue(A32) &amp;"."&amp; mergeValue(B32)&amp;"."&amp; mergeValue(C32)&amp;"."&amp; mergeValue(D32)</f>
        <v>1.1.1.1</v>
      </c>
      <c r="M32" s="157" t="s">
        <v>384</v>
      </c>
      <c r="N32" s="264"/>
      <c r="O32" s="1088"/>
      <c r="P32" s="1089"/>
      <c r="Q32" s="1089"/>
      <c r="R32" s="1089"/>
      <c r="S32" s="1089"/>
      <c r="T32" s="1089"/>
      <c r="U32" s="1089"/>
      <c r="V32" s="1090"/>
      <c r="W32" s="265" t="s">
        <v>556</v>
      </c>
      <c r="X32" s="276"/>
      <c r="Y32" s="276"/>
      <c r="Z32" s="276"/>
      <c r="AA32" s="290"/>
      <c r="AB32" s="276"/>
      <c r="AC32" s="276"/>
      <c r="AD32" s="276"/>
      <c r="AE32" s="276"/>
      <c r="AF32" s="276"/>
      <c r="AG32" s="276"/>
      <c r="AH32" s="276"/>
    </row>
    <row r="33" spans="1:36" s="34" customFormat="1" ht="33.75" hidden="1" customHeight="1">
      <c r="A33" s="1017"/>
      <c r="B33" s="1017"/>
      <c r="C33" s="1017"/>
      <c r="D33" s="1017"/>
      <c r="E33" s="1017">
        <v>1</v>
      </c>
      <c r="F33" s="447"/>
      <c r="G33" s="447"/>
      <c r="H33" s="447"/>
      <c r="I33" s="1026"/>
      <c r="J33" s="1026"/>
      <c r="K33" s="98"/>
      <c r="L33" s="312" t="str">
        <f>mergeValue(A33) &amp;"."&amp; mergeValue(B33)&amp;"."&amp; mergeValue(C33)&amp;"."&amp; mergeValue(D33)&amp;"."&amp; mergeValue(E33)</f>
        <v>1.1.1.1.1</v>
      </c>
      <c r="M33" s="167" t="s">
        <v>10</v>
      </c>
      <c r="N33" s="265"/>
      <c r="O33" s="1091"/>
      <c r="P33" s="1092"/>
      <c r="Q33" s="1092"/>
      <c r="R33" s="1092"/>
      <c r="S33" s="1092"/>
      <c r="T33" s="1092"/>
      <c r="U33" s="1092"/>
      <c r="V33" s="1093"/>
      <c r="W33" s="265" t="s">
        <v>450</v>
      </c>
      <c r="X33" s="276"/>
      <c r="Y33" s="290" t="str">
        <f>strCheckUnique(Z33:Z36)</f>
        <v/>
      </c>
      <c r="Z33" s="276"/>
      <c r="AA33" s="290"/>
      <c r="AB33" s="276"/>
      <c r="AC33" s="276"/>
      <c r="AD33" s="276"/>
      <c r="AE33" s="276"/>
      <c r="AF33" s="276"/>
      <c r="AG33" s="276"/>
      <c r="AH33" s="276"/>
    </row>
    <row r="34" spans="1:36" s="34" customFormat="1" ht="66" hidden="1" customHeight="1">
      <c r="A34" s="1017"/>
      <c r="B34" s="1017"/>
      <c r="C34" s="1017"/>
      <c r="D34" s="1017"/>
      <c r="E34" s="1017"/>
      <c r="F34" s="313">
        <v>1</v>
      </c>
      <c r="G34" s="313"/>
      <c r="H34" s="313"/>
      <c r="I34" s="1026"/>
      <c r="J34" s="1026"/>
      <c r="K34" s="316"/>
      <c r="L34" s="312" t="str">
        <f>mergeValue(A34) &amp;"."&amp; mergeValue(B34)&amp;"."&amp; mergeValue(C34)&amp;"."&amp; mergeValue(D34)&amp;"."&amp; mergeValue(E34)&amp;"."&amp; mergeValue(F34)</f>
        <v>1.1.1.1.1.1</v>
      </c>
      <c r="M34" s="306"/>
      <c r="N34" s="1033"/>
      <c r="O34" s="187"/>
      <c r="P34" s="187"/>
      <c r="Q34" s="187"/>
      <c r="R34" s="1021"/>
      <c r="S34" s="1022" t="s">
        <v>74</v>
      </c>
      <c r="T34" s="1021"/>
      <c r="U34" s="1022" t="s">
        <v>75</v>
      </c>
      <c r="V34" s="261"/>
      <c r="W34" s="1097" t="s">
        <v>451</v>
      </c>
      <c r="X34" s="276" t="str">
        <f>strCheckDate(O35:V35)</f>
        <v/>
      </c>
      <c r="Y34" s="276"/>
      <c r="Z34" s="290" t="str">
        <f>IF(M34="","",M34 )</f>
        <v/>
      </c>
      <c r="AA34" s="290"/>
      <c r="AB34" s="290"/>
      <c r="AC34" s="290"/>
      <c r="AD34" s="276"/>
      <c r="AE34" s="276"/>
      <c r="AF34" s="276"/>
      <c r="AG34" s="276"/>
      <c r="AH34" s="276"/>
    </row>
    <row r="35" spans="1:36" s="34" customFormat="1" ht="14.25" hidden="1" customHeight="1">
      <c r="A35" s="1017"/>
      <c r="B35" s="1017"/>
      <c r="C35" s="1017"/>
      <c r="D35" s="1017"/>
      <c r="E35" s="1017"/>
      <c r="F35" s="313"/>
      <c r="G35" s="313"/>
      <c r="H35" s="313"/>
      <c r="I35" s="1026"/>
      <c r="J35" s="1026"/>
      <c r="K35" s="316"/>
      <c r="L35" s="166"/>
      <c r="M35" s="196"/>
      <c r="N35" s="1033"/>
      <c r="O35" s="277"/>
      <c r="P35" s="274"/>
      <c r="Q35" s="275" t="str">
        <f>R34 &amp; "-" &amp; T34</f>
        <v>-</v>
      </c>
      <c r="R35" s="1021"/>
      <c r="S35" s="1022"/>
      <c r="T35" s="1030"/>
      <c r="U35" s="1022"/>
      <c r="V35" s="261"/>
      <c r="W35" s="1098"/>
      <c r="X35" s="276"/>
      <c r="Y35" s="276"/>
      <c r="Z35" s="276"/>
      <c r="AA35" s="290"/>
      <c r="AB35" s="276"/>
      <c r="AC35" s="276"/>
      <c r="AD35" s="276"/>
      <c r="AE35" s="276"/>
      <c r="AF35" s="276"/>
      <c r="AG35" s="276"/>
      <c r="AH35" s="276"/>
    </row>
    <row r="36" spans="1:36" ht="15" hidden="1" customHeight="1">
      <c r="A36" s="1017"/>
      <c r="B36" s="1017"/>
      <c r="C36" s="1017"/>
      <c r="D36" s="1017"/>
      <c r="E36" s="1017"/>
      <c r="F36" s="313"/>
      <c r="G36" s="313"/>
      <c r="H36" s="313"/>
      <c r="I36" s="1026"/>
      <c r="J36" s="1026"/>
      <c r="K36" s="193"/>
      <c r="L36" s="109"/>
      <c r="M36" s="170" t="s">
        <v>385</v>
      </c>
      <c r="N36" s="190"/>
      <c r="O36" s="153"/>
      <c r="P36" s="153"/>
      <c r="Q36" s="153"/>
      <c r="R36" s="244"/>
      <c r="S36" s="191"/>
      <c r="T36" s="191"/>
      <c r="U36" s="191"/>
      <c r="V36" s="181"/>
      <c r="W36" s="1099"/>
      <c r="X36" s="280"/>
      <c r="Y36" s="280"/>
      <c r="Z36" s="280"/>
      <c r="AA36" s="290"/>
      <c r="AB36" s="280"/>
      <c r="AC36" s="276"/>
      <c r="AD36" s="276"/>
      <c r="AE36" s="276"/>
      <c r="AF36" s="276"/>
      <c r="AG36" s="276"/>
      <c r="AH36" s="276"/>
      <c r="AI36" s="34"/>
    </row>
    <row r="37" spans="1:36" ht="15" hidden="1" customHeight="1">
      <c r="A37" s="1017"/>
      <c r="B37" s="1017"/>
      <c r="C37" s="1017"/>
      <c r="D37" s="1017"/>
      <c r="E37" s="313"/>
      <c r="F37" s="447"/>
      <c r="G37" s="447"/>
      <c r="H37" s="447"/>
      <c r="I37" s="1026"/>
      <c r="J37" s="82"/>
      <c r="K37" s="193"/>
      <c r="L37" s="109"/>
      <c r="M37" s="160" t="s">
        <v>13</v>
      </c>
      <c r="N37" s="190"/>
      <c r="O37" s="153"/>
      <c r="P37" s="153"/>
      <c r="Q37" s="153"/>
      <c r="R37" s="244"/>
      <c r="S37" s="191"/>
      <c r="T37" s="191"/>
      <c r="U37" s="190"/>
      <c r="V37" s="191"/>
      <c r="W37" s="181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6" ht="15" hidden="1" customHeight="1">
      <c r="A38" s="1017"/>
      <c r="B38" s="1017"/>
      <c r="C38" s="1017"/>
      <c r="D38" s="313"/>
      <c r="E38" s="317"/>
      <c r="F38" s="447"/>
      <c r="G38" s="447"/>
      <c r="H38" s="447"/>
      <c r="I38" s="193"/>
      <c r="J38" s="82"/>
      <c r="K38" s="175"/>
      <c r="L38" s="109"/>
      <c r="M38" s="159" t="s">
        <v>386</v>
      </c>
      <c r="N38" s="190"/>
      <c r="O38" s="153"/>
      <c r="P38" s="153"/>
      <c r="Q38" s="153"/>
      <c r="R38" s="244"/>
      <c r="S38" s="191"/>
      <c r="T38" s="191"/>
      <c r="U38" s="190"/>
      <c r="V38" s="191"/>
      <c r="W38" s="181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</row>
    <row r="39" spans="1:36" ht="15" hidden="1" customHeight="1">
      <c r="A39" s="1017"/>
      <c r="B39" s="1017"/>
      <c r="C39" s="313"/>
      <c r="D39" s="313"/>
      <c r="E39" s="317"/>
      <c r="F39" s="447"/>
      <c r="G39" s="447"/>
      <c r="H39" s="447"/>
      <c r="I39" s="193"/>
      <c r="J39" s="82"/>
      <c r="K39" s="175"/>
      <c r="L39" s="109"/>
      <c r="M39" s="158" t="s">
        <v>365</v>
      </c>
      <c r="N39" s="191"/>
      <c r="O39" s="158"/>
      <c r="P39" s="158"/>
      <c r="Q39" s="158"/>
      <c r="R39" s="244"/>
      <c r="S39" s="191"/>
      <c r="T39" s="191"/>
      <c r="U39" s="190"/>
      <c r="V39" s="191"/>
      <c r="W39" s="181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</row>
    <row r="40" spans="1:36" ht="15" hidden="1" customHeight="1">
      <c r="A40" s="1017"/>
      <c r="B40" s="313"/>
      <c r="C40" s="317"/>
      <c r="D40" s="317"/>
      <c r="E40" s="317"/>
      <c r="F40" s="447"/>
      <c r="G40" s="447"/>
      <c r="H40" s="447"/>
      <c r="I40" s="193"/>
      <c r="J40" s="82"/>
      <c r="K40" s="175"/>
      <c r="L40" s="109"/>
      <c r="M40" s="172" t="s">
        <v>19</v>
      </c>
      <c r="N40" s="191"/>
      <c r="O40" s="158"/>
      <c r="P40" s="158"/>
      <c r="Q40" s="158"/>
      <c r="R40" s="244"/>
      <c r="S40" s="191"/>
      <c r="T40" s="191"/>
      <c r="U40" s="190"/>
      <c r="V40" s="191"/>
      <c r="W40" s="181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</row>
    <row r="41" spans="1:36" ht="15" hidden="1" customHeight="1">
      <c r="A41" s="313"/>
      <c r="B41" s="318"/>
      <c r="C41" s="318"/>
      <c r="D41" s="318"/>
      <c r="E41" s="319"/>
      <c r="F41" s="318"/>
      <c r="G41" s="447"/>
      <c r="H41" s="447"/>
      <c r="I41" s="192"/>
      <c r="J41" s="82"/>
      <c r="K41" s="316"/>
      <c r="L41" s="109"/>
      <c r="M41" s="201" t="s">
        <v>291</v>
      </c>
      <c r="N41" s="191"/>
      <c r="O41" s="158"/>
      <c r="P41" s="158"/>
      <c r="Q41" s="158"/>
      <c r="R41" s="244"/>
      <c r="S41" s="191"/>
      <c r="T41" s="191"/>
      <c r="U41" s="190"/>
      <c r="V41" s="191"/>
      <c r="W41" s="181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</row>
    <row r="42" spans="1:36" ht="18.75" customHeight="1"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</row>
    <row r="43" spans="1:36" s="33" customFormat="1" ht="17.100000000000001" customHeight="1">
      <c r="A43" s="33" t="s">
        <v>15</v>
      </c>
      <c r="C43" s="33" t="s">
        <v>49</v>
      </c>
      <c r="U43" s="178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</row>
    <row r="44" spans="1:36" ht="17.100000000000001" customHeight="1">
      <c r="L44" s="601"/>
      <c r="M44" s="601"/>
      <c r="N44" s="601"/>
      <c r="O44" s="601"/>
      <c r="P44" s="601"/>
      <c r="Q44" s="601"/>
      <c r="R44" s="601"/>
      <c r="S44" s="601"/>
      <c r="T44" s="601"/>
      <c r="U44" s="601"/>
      <c r="V44" s="601"/>
      <c r="W44" s="601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</row>
    <row r="45" spans="1:36" s="600" customFormat="1" ht="22.5">
      <c r="A45" s="1017">
        <v>1</v>
      </c>
      <c r="B45" s="646"/>
      <c r="C45" s="646"/>
      <c r="D45" s="646"/>
      <c r="E45" s="647"/>
      <c r="F45" s="647"/>
      <c r="G45" s="648"/>
      <c r="H45" s="648"/>
      <c r="I45" s="645"/>
      <c r="J45" s="617"/>
      <c r="K45" s="617"/>
      <c r="L45" s="644">
        <f>mergeValue(A45)</f>
        <v>1</v>
      </c>
      <c r="M45" s="588" t="s">
        <v>21</v>
      </c>
      <c r="N45" s="630"/>
      <c r="O45" s="1085"/>
      <c r="P45" s="1086"/>
      <c r="Q45" s="1086"/>
      <c r="R45" s="1086"/>
      <c r="S45" s="1086"/>
      <c r="T45" s="1086"/>
      <c r="U45" s="1086"/>
      <c r="V45" s="1086"/>
      <c r="W45" s="853" t="s">
        <v>627</v>
      </c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</row>
    <row r="46" spans="1:36" s="600" customFormat="1" ht="22.5">
      <c r="A46" s="1017"/>
      <c r="B46" s="1017">
        <v>1</v>
      </c>
      <c r="C46" s="646"/>
      <c r="D46" s="646"/>
      <c r="E46" s="649"/>
      <c r="F46" s="648"/>
      <c r="G46" s="648"/>
      <c r="H46" s="648"/>
      <c r="I46" s="623"/>
      <c r="J46" s="618"/>
      <c r="L46" s="644" t="str">
        <f>mergeValue(A46) &amp;"."&amp; mergeValue(B46)</f>
        <v>1.1</v>
      </c>
      <c r="M46" s="607" t="s">
        <v>16</v>
      </c>
      <c r="N46" s="630"/>
      <c r="O46" s="1085"/>
      <c r="P46" s="1086"/>
      <c r="Q46" s="1086"/>
      <c r="R46" s="1086"/>
      <c r="S46" s="1086"/>
      <c r="T46" s="1086"/>
      <c r="U46" s="1086"/>
      <c r="V46" s="1086"/>
      <c r="W46" s="853" t="s">
        <v>449</v>
      </c>
      <c r="X46" s="636"/>
      <c r="Y46" s="636"/>
      <c r="Z46" s="636"/>
      <c r="AA46" s="636"/>
      <c r="AB46" s="636"/>
      <c r="AC46" s="636"/>
      <c r="AD46" s="636"/>
      <c r="AE46" s="636"/>
      <c r="AF46" s="636"/>
      <c r="AG46" s="636"/>
      <c r="AH46" s="636"/>
    </row>
    <row r="47" spans="1:36" s="600" customFormat="1" ht="45">
      <c r="A47" s="1017"/>
      <c r="B47" s="1017"/>
      <c r="C47" s="1017">
        <v>1</v>
      </c>
      <c r="D47" s="646"/>
      <c r="E47" s="649"/>
      <c r="F47" s="648"/>
      <c r="G47" s="648"/>
      <c r="H47" s="648"/>
      <c r="I47" s="655"/>
      <c r="J47" s="618"/>
      <c r="K47" s="604"/>
      <c r="L47" s="644" t="str">
        <f>mergeValue(A47) &amp;"."&amp; mergeValue(B47)&amp;"."&amp; mergeValue(C47)</f>
        <v>1.1.1</v>
      </c>
      <c r="M47" s="608" t="s">
        <v>560</v>
      </c>
      <c r="N47" s="630"/>
      <c r="O47" s="1085"/>
      <c r="P47" s="1086"/>
      <c r="Q47" s="1086"/>
      <c r="R47" s="1086"/>
      <c r="S47" s="1086"/>
      <c r="T47" s="1086"/>
      <c r="U47" s="1086"/>
      <c r="V47" s="1086"/>
      <c r="W47" s="853" t="s">
        <v>561</v>
      </c>
      <c r="X47" s="636"/>
      <c r="Y47" s="636"/>
      <c r="Z47" s="636"/>
      <c r="AA47" s="641"/>
      <c r="AB47" s="636"/>
      <c r="AC47" s="636"/>
      <c r="AD47" s="636"/>
      <c r="AE47" s="636"/>
      <c r="AF47" s="636"/>
      <c r="AG47" s="636"/>
      <c r="AH47" s="636"/>
    </row>
    <row r="48" spans="1:36" s="600" customFormat="1" ht="33.75">
      <c r="A48" s="1017"/>
      <c r="B48" s="1017"/>
      <c r="C48" s="1017"/>
      <c r="D48" s="1017">
        <v>1</v>
      </c>
      <c r="E48" s="649"/>
      <c r="F48" s="648"/>
      <c r="G48" s="648"/>
      <c r="H48" s="1026"/>
      <c r="I48" s="1034"/>
      <c r="J48" s="618"/>
      <c r="K48" s="604"/>
      <c r="L48" s="644" t="str">
        <f>mergeValue(A48) &amp;"."&amp; mergeValue(B48)&amp;"."&amp; mergeValue(C48)&amp;"."&amp; mergeValue(D48)</f>
        <v>1.1.1.1</v>
      </c>
      <c r="M48" s="609" t="s">
        <v>384</v>
      </c>
      <c r="N48" s="630"/>
      <c r="O48" s="1088"/>
      <c r="P48" s="1089"/>
      <c r="Q48" s="1089"/>
      <c r="R48" s="1089"/>
      <c r="S48" s="1089"/>
      <c r="T48" s="1089"/>
      <c r="U48" s="1089"/>
      <c r="V48" s="1089"/>
      <c r="W48" s="853" t="s">
        <v>575</v>
      </c>
      <c r="X48" s="636"/>
      <c r="Y48" s="636"/>
      <c r="Z48" s="636"/>
      <c r="AA48" s="641"/>
      <c r="AB48" s="636"/>
      <c r="AC48" s="636"/>
      <c r="AD48" s="636"/>
      <c r="AE48" s="636"/>
      <c r="AF48" s="636"/>
      <c r="AG48" s="636"/>
      <c r="AH48" s="636"/>
    </row>
    <row r="49" spans="1:36" s="600" customFormat="1" ht="33.75" customHeight="1">
      <c r="A49" s="1017"/>
      <c r="B49" s="1017"/>
      <c r="C49" s="1017"/>
      <c r="D49" s="1017"/>
      <c r="E49" s="1018" t="s">
        <v>83</v>
      </c>
      <c r="F49" s="646"/>
      <c r="G49" s="648"/>
      <c r="H49" s="1026"/>
      <c r="I49" s="1034"/>
      <c r="J49" s="1026"/>
      <c r="K49" s="604"/>
      <c r="L49" s="644" t="str">
        <f>mergeValue(A49) &amp;"."&amp; mergeValue(B49)&amp;"."&amp; mergeValue(C49)&amp;"."&amp; mergeValue(D49)&amp;"."&amp; mergeValue(E49)</f>
        <v>1.1.1.1.1</v>
      </c>
      <c r="M49" s="613" t="s">
        <v>10</v>
      </c>
      <c r="N49" s="631"/>
      <c r="O49" s="1091"/>
      <c r="P49" s="1092"/>
      <c r="Q49" s="1092"/>
      <c r="R49" s="1092"/>
      <c r="S49" s="1092"/>
      <c r="T49" s="1092"/>
      <c r="U49" s="1092"/>
      <c r="V49" s="1092"/>
      <c r="W49" s="853" t="s">
        <v>450</v>
      </c>
      <c r="X49" s="636"/>
      <c r="Y49" s="641" t="str">
        <f>strCheckUnique(Z49:Z52)</f>
        <v/>
      </c>
      <c r="Z49" s="636"/>
      <c r="AA49" s="641"/>
      <c r="AB49" s="636"/>
      <c r="AC49" s="636"/>
      <c r="AD49" s="636"/>
      <c r="AE49" s="636"/>
      <c r="AF49" s="636"/>
      <c r="AG49" s="636"/>
      <c r="AH49" s="636"/>
    </row>
    <row r="50" spans="1:36" s="600" customFormat="1" ht="168" customHeight="1">
      <c r="A50" s="1017"/>
      <c r="B50" s="1017"/>
      <c r="C50" s="1017"/>
      <c r="D50" s="1017"/>
      <c r="E50" s="1018"/>
      <c r="F50" s="646">
        <v>1</v>
      </c>
      <c r="G50" s="646"/>
      <c r="H50" s="1026"/>
      <c r="I50" s="1034"/>
      <c r="J50" s="1026"/>
      <c r="K50" s="655"/>
      <c r="L50" s="644" t="str">
        <f>mergeValue(A50) &amp;"."&amp; mergeValue(B50)&amp;"."&amp; mergeValue(C50)&amp;"."&amp; mergeValue(D50)&amp;"."&amp; mergeValue(E50)&amp;"."&amp; mergeValue(F50)</f>
        <v>1.1.1.1.1.1</v>
      </c>
      <c r="M50" s="643"/>
      <c r="N50" s="1033"/>
      <c r="O50" s="620"/>
      <c r="P50" s="620"/>
      <c r="Q50" s="620"/>
      <c r="R50" s="1021"/>
      <c r="S50" s="1037" t="s">
        <v>74</v>
      </c>
      <c r="T50" s="1021"/>
      <c r="U50" s="1037" t="s">
        <v>75</v>
      </c>
      <c r="V50" s="815"/>
      <c r="W50" s="1016" t="s">
        <v>628</v>
      </c>
      <c r="X50" s="636" t="str">
        <f>strCheckDate(O51:V51)</f>
        <v/>
      </c>
      <c r="Y50" s="636"/>
      <c r="Z50" s="641" t="str">
        <f>IF(M50="","",M50 )</f>
        <v/>
      </c>
      <c r="AA50" s="641"/>
      <c r="AB50" s="641"/>
      <c r="AC50" s="641"/>
      <c r="AD50" s="636"/>
      <c r="AE50" s="636"/>
      <c r="AF50" s="636"/>
      <c r="AG50" s="636"/>
      <c r="AH50" s="636"/>
    </row>
    <row r="51" spans="1:36" s="600" customFormat="1" ht="14.25" hidden="1" customHeight="1">
      <c r="A51" s="1017"/>
      <c r="B51" s="1017"/>
      <c r="C51" s="1017"/>
      <c r="D51" s="1017"/>
      <c r="E51" s="1018"/>
      <c r="F51" s="646"/>
      <c r="G51" s="646"/>
      <c r="H51" s="1026"/>
      <c r="I51" s="1034"/>
      <c r="J51" s="1026"/>
      <c r="K51" s="655"/>
      <c r="L51" s="612"/>
      <c r="M51" s="661"/>
      <c r="N51" s="1033"/>
      <c r="O51" s="637"/>
      <c r="P51" s="634"/>
      <c r="Q51" s="635" t="str">
        <f>R50 &amp; "-" &amp; T50</f>
        <v>-</v>
      </c>
      <c r="R51" s="1021"/>
      <c r="S51" s="1037"/>
      <c r="T51" s="1030"/>
      <c r="U51" s="1037"/>
      <c r="V51" s="815"/>
      <c r="W51" s="1016"/>
      <c r="X51" s="636"/>
      <c r="Y51" s="636"/>
      <c r="Z51" s="636"/>
      <c r="AA51" s="641"/>
      <c r="AB51" s="636"/>
      <c r="AC51" s="636"/>
      <c r="AD51" s="636"/>
      <c r="AE51" s="636"/>
      <c r="AF51" s="636"/>
      <c r="AG51" s="636"/>
      <c r="AH51" s="636"/>
    </row>
    <row r="52" spans="1:36" s="599" customFormat="1" ht="15" customHeight="1">
      <c r="A52" s="1017"/>
      <c r="B52" s="1017"/>
      <c r="C52" s="1017"/>
      <c r="D52" s="1017"/>
      <c r="E52" s="1018"/>
      <c r="F52" s="650"/>
      <c r="G52" s="648"/>
      <c r="H52" s="1026"/>
      <c r="I52" s="1034"/>
      <c r="J52" s="1026"/>
      <c r="K52" s="624"/>
      <c r="L52" s="605"/>
      <c r="M52" s="614" t="s">
        <v>385</v>
      </c>
      <c r="N52" s="621"/>
      <c r="O52" s="606"/>
      <c r="P52" s="606"/>
      <c r="Q52" s="606"/>
      <c r="R52" s="628"/>
      <c r="S52" s="622"/>
      <c r="T52" s="622"/>
      <c r="U52" s="622"/>
      <c r="V52" s="844"/>
      <c r="W52" s="1016"/>
      <c r="X52" s="638"/>
      <c r="Y52" s="638"/>
      <c r="Z52" s="638"/>
      <c r="AA52" s="641"/>
      <c r="AB52" s="638"/>
      <c r="AC52" s="636"/>
      <c r="AD52" s="636"/>
      <c r="AE52" s="636"/>
      <c r="AF52" s="636"/>
      <c r="AG52" s="636"/>
      <c r="AH52" s="636"/>
      <c r="AI52" s="600"/>
    </row>
    <row r="53" spans="1:36" s="599" customFormat="1" ht="15" customHeight="1">
      <c r="A53" s="1017"/>
      <c r="B53" s="1017"/>
      <c r="C53" s="1017"/>
      <c r="D53" s="1017"/>
      <c r="E53" s="649"/>
      <c r="F53" s="650"/>
      <c r="G53" s="648"/>
      <c r="H53" s="1026"/>
      <c r="I53" s="1034"/>
      <c r="J53" s="603"/>
      <c r="K53" s="624"/>
      <c r="L53" s="605"/>
      <c r="M53" s="611" t="s">
        <v>13</v>
      </c>
      <c r="N53" s="621"/>
      <c r="O53" s="606"/>
      <c r="P53" s="606"/>
      <c r="Q53" s="606"/>
      <c r="R53" s="628"/>
      <c r="S53" s="622"/>
      <c r="T53" s="622"/>
      <c r="U53" s="621"/>
      <c r="V53" s="622"/>
      <c r="W53" s="843"/>
      <c r="X53" s="638"/>
      <c r="Y53" s="638"/>
      <c r="Z53" s="638"/>
      <c r="AA53" s="638"/>
      <c r="AB53" s="638"/>
      <c r="AC53" s="638"/>
      <c r="AD53" s="638"/>
      <c r="AE53" s="638"/>
      <c r="AF53" s="638"/>
      <c r="AG53" s="638"/>
      <c r="AH53" s="638"/>
    </row>
    <row r="54" spans="1:36" s="599" customFormat="1" ht="15" customHeight="1">
      <c r="A54" s="1017"/>
      <c r="B54" s="1017"/>
      <c r="C54" s="1017"/>
      <c r="D54" s="651"/>
      <c r="E54" s="651"/>
      <c r="F54" s="652"/>
      <c r="G54" s="651"/>
      <c r="H54" s="648"/>
      <c r="I54" s="624"/>
      <c r="J54" s="603"/>
      <c r="K54" s="617"/>
      <c r="L54" s="659"/>
      <c r="M54" s="256" t="s">
        <v>386</v>
      </c>
      <c r="N54" s="660"/>
      <c r="O54" s="658"/>
      <c r="P54" s="658"/>
      <c r="Q54" s="658"/>
      <c r="R54" s="657"/>
      <c r="S54" s="154"/>
      <c r="T54" s="154"/>
      <c r="U54" s="660"/>
      <c r="V54" s="154"/>
      <c r="W54" s="182"/>
      <c r="X54" s="638"/>
      <c r="Y54" s="638"/>
      <c r="Z54" s="638"/>
      <c r="AA54" s="638"/>
      <c r="AB54" s="638"/>
      <c r="AC54" s="638"/>
      <c r="AD54" s="638"/>
      <c r="AE54" s="638"/>
      <c r="AF54" s="638"/>
      <c r="AG54" s="638"/>
      <c r="AH54" s="638"/>
    </row>
    <row r="55" spans="1:36" s="599" customFormat="1" ht="15" customHeight="1">
      <c r="A55" s="1017"/>
      <c r="B55" s="1017"/>
      <c r="C55" s="651"/>
      <c r="D55" s="651"/>
      <c r="E55" s="651"/>
      <c r="F55" s="652"/>
      <c r="G55" s="651"/>
      <c r="H55" s="648"/>
      <c r="I55" s="624"/>
      <c r="J55" s="603"/>
      <c r="K55" s="617"/>
      <c r="L55" s="605"/>
      <c r="M55" s="610" t="s">
        <v>365</v>
      </c>
      <c r="N55" s="622"/>
      <c r="O55" s="610"/>
      <c r="P55" s="610"/>
      <c r="Q55" s="610"/>
      <c r="R55" s="628"/>
      <c r="S55" s="622"/>
      <c r="T55" s="622"/>
      <c r="U55" s="621"/>
      <c r="V55" s="622"/>
      <c r="W55" s="619"/>
      <c r="X55" s="638"/>
      <c r="Y55" s="638"/>
      <c r="Z55" s="638"/>
      <c r="AA55" s="638"/>
      <c r="AB55" s="638"/>
      <c r="AC55" s="638"/>
      <c r="AD55" s="638"/>
      <c r="AE55" s="638"/>
      <c r="AF55" s="638"/>
      <c r="AG55" s="638"/>
      <c r="AH55" s="638"/>
    </row>
    <row r="56" spans="1:36" s="599" customFormat="1" ht="15" customHeight="1">
      <c r="A56" s="1017"/>
      <c r="B56" s="651"/>
      <c r="C56" s="651"/>
      <c r="D56" s="651"/>
      <c r="E56" s="651"/>
      <c r="F56" s="652"/>
      <c r="G56" s="651"/>
      <c r="H56" s="648"/>
      <c r="I56" s="624"/>
      <c r="J56" s="603"/>
      <c r="K56" s="617"/>
      <c r="L56" s="605"/>
      <c r="M56" s="616" t="s">
        <v>19</v>
      </c>
      <c r="N56" s="622"/>
      <c r="O56" s="610"/>
      <c r="P56" s="610"/>
      <c r="Q56" s="610"/>
      <c r="R56" s="628"/>
      <c r="S56" s="622"/>
      <c r="T56" s="622"/>
      <c r="U56" s="621"/>
      <c r="V56" s="622"/>
      <c r="W56" s="619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</row>
    <row r="57" spans="1:36" s="599" customFormat="1" ht="15" customHeight="1">
      <c r="A57" s="646"/>
      <c r="B57" s="653"/>
      <c r="C57" s="653"/>
      <c r="D57" s="653"/>
      <c r="E57" s="654"/>
      <c r="F57" s="653"/>
      <c r="G57" s="648"/>
      <c r="H57" s="648"/>
      <c r="I57" s="623"/>
      <c r="J57" s="603"/>
      <c r="K57" s="655"/>
      <c r="L57" s="605"/>
      <c r="M57" s="625" t="s">
        <v>291</v>
      </c>
      <c r="N57" s="622"/>
      <c r="O57" s="610"/>
      <c r="P57" s="610"/>
      <c r="Q57" s="610"/>
      <c r="R57" s="628"/>
      <c r="S57" s="622"/>
      <c r="T57" s="622"/>
      <c r="U57" s="621"/>
      <c r="V57" s="622"/>
      <c r="W57" s="619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</row>
    <row r="58" spans="1:36" ht="18.75" customHeight="1"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</row>
    <row r="59" spans="1:36" s="33" customFormat="1" ht="17.100000000000001" hidden="1" customHeight="1">
      <c r="A59" s="33" t="s">
        <v>15</v>
      </c>
      <c r="C59" s="33" t="s">
        <v>50</v>
      </c>
      <c r="V59" s="178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</row>
    <row r="60" spans="1:36" ht="17.100000000000001" hidden="1" customHeight="1"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</row>
    <row r="61" spans="1:36" s="34" customFormat="1" ht="22.5" hidden="1">
      <c r="A61" s="1017">
        <v>1</v>
      </c>
      <c r="B61" s="313"/>
      <c r="C61" s="313"/>
      <c r="D61" s="313"/>
      <c r="E61" s="314"/>
      <c r="F61" s="447"/>
      <c r="G61" s="447"/>
      <c r="H61" s="447"/>
      <c r="I61" s="315"/>
      <c r="J61" s="175"/>
      <c r="K61" s="175"/>
      <c r="L61" s="312">
        <f>mergeValue(A61)</f>
        <v>1</v>
      </c>
      <c r="M61" s="544" t="s">
        <v>21</v>
      </c>
      <c r="N61" s="528"/>
      <c r="O61" s="1029"/>
      <c r="P61" s="1029"/>
      <c r="Q61" s="1029"/>
      <c r="R61" s="1029"/>
      <c r="S61" s="1029"/>
      <c r="T61" s="1029"/>
      <c r="U61" s="1029"/>
      <c r="V61" s="1029"/>
      <c r="W61" s="556" t="s">
        <v>448</v>
      </c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</row>
    <row r="62" spans="1:36" s="34" customFormat="1" ht="22.5" hidden="1">
      <c r="A62" s="1017"/>
      <c r="B62" s="1017">
        <v>1</v>
      </c>
      <c r="C62" s="313"/>
      <c r="D62" s="313"/>
      <c r="E62" s="447"/>
      <c r="F62" s="447"/>
      <c r="G62" s="447"/>
      <c r="H62" s="447"/>
      <c r="I62" s="192"/>
      <c r="J62" s="176"/>
      <c r="L62" s="312" t="str">
        <f>mergeValue(A62) &amp;"."&amp; mergeValue(B62)</f>
        <v>1.1</v>
      </c>
      <c r="M62" s="155" t="s">
        <v>16</v>
      </c>
      <c r="N62" s="264"/>
      <c r="O62" s="1029"/>
      <c r="P62" s="1029"/>
      <c r="Q62" s="1029"/>
      <c r="R62" s="1029"/>
      <c r="S62" s="1029"/>
      <c r="T62" s="1029"/>
      <c r="U62" s="1029"/>
      <c r="V62" s="1029"/>
      <c r="W62" s="265" t="s">
        <v>449</v>
      </c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</row>
    <row r="63" spans="1:36" s="34" customFormat="1" ht="45" hidden="1">
      <c r="A63" s="1017"/>
      <c r="B63" s="1017"/>
      <c r="C63" s="1017">
        <v>1</v>
      </c>
      <c r="D63" s="313"/>
      <c r="E63" s="447"/>
      <c r="F63" s="447"/>
      <c r="G63" s="447"/>
      <c r="H63" s="447"/>
      <c r="I63" s="316"/>
      <c r="J63" s="176"/>
      <c r="K63" s="98"/>
      <c r="L63" s="312" t="str">
        <f>mergeValue(A63) &amp;"."&amp; mergeValue(B63)&amp;"."&amp; mergeValue(C63)</f>
        <v>1.1.1</v>
      </c>
      <c r="M63" s="156" t="s">
        <v>560</v>
      </c>
      <c r="N63" s="264"/>
      <c r="O63" s="1029"/>
      <c r="P63" s="1029"/>
      <c r="Q63" s="1029"/>
      <c r="R63" s="1029"/>
      <c r="S63" s="1029"/>
      <c r="T63" s="1029"/>
      <c r="U63" s="1029"/>
      <c r="V63" s="1029"/>
      <c r="W63" s="265" t="s">
        <v>561</v>
      </c>
      <c r="X63" s="276"/>
      <c r="Y63" s="276"/>
      <c r="Z63" s="276"/>
      <c r="AA63" s="290"/>
      <c r="AB63" s="276"/>
      <c r="AC63" s="276"/>
      <c r="AD63" s="276"/>
      <c r="AE63" s="276"/>
      <c r="AF63" s="276"/>
      <c r="AG63" s="276"/>
      <c r="AH63" s="276"/>
    </row>
    <row r="64" spans="1:36" s="34" customFormat="1" ht="33.75" hidden="1">
      <c r="A64" s="1017"/>
      <c r="B64" s="1017"/>
      <c r="C64" s="1017"/>
      <c r="D64" s="1017">
        <v>1</v>
      </c>
      <c r="E64" s="447"/>
      <c r="F64" s="447"/>
      <c r="G64" s="447"/>
      <c r="H64" s="447"/>
      <c r="I64" s="1026"/>
      <c r="J64" s="176"/>
      <c r="K64" s="98"/>
      <c r="L64" s="312" t="str">
        <f>mergeValue(A64) &amp;"."&amp; mergeValue(B64)&amp;"."&amp; mergeValue(C64)&amp;"."&amp; mergeValue(D64)</f>
        <v>1.1.1.1</v>
      </c>
      <c r="M64" s="157" t="s">
        <v>384</v>
      </c>
      <c r="N64" s="264"/>
      <c r="O64" s="1028"/>
      <c r="P64" s="1028"/>
      <c r="Q64" s="1028"/>
      <c r="R64" s="1028"/>
      <c r="S64" s="1028"/>
      <c r="T64" s="1028"/>
      <c r="U64" s="1028"/>
      <c r="V64" s="1028"/>
      <c r="W64" s="265" t="s">
        <v>556</v>
      </c>
      <c r="X64" s="276"/>
      <c r="Y64" s="276"/>
      <c r="Z64" s="276"/>
      <c r="AA64" s="290"/>
      <c r="AB64" s="276"/>
      <c r="AC64" s="276"/>
      <c r="AD64" s="276"/>
      <c r="AE64" s="276"/>
      <c r="AF64" s="276"/>
      <c r="AG64" s="276"/>
      <c r="AH64" s="276"/>
    </row>
    <row r="65" spans="1:36" s="34" customFormat="1" ht="33.75" hidden="1">
      <c r="A65" s="1017"/>
      <c r="B65" s="1017"/>
      <c r="C65" s="1017"/>
      <c r="D65" s="1017"/>
      <c r="E65" s="1017">
        <v>1</v>
      </c>
      <c r="F65" s="447"/>
      <c r="G65" s="447"/>
      <c r="H65" s="447"/>
      <c r="I65" s="1026"/>
      <c r="J65" s="1026"/>
      <c r="K65" s="98"/>
      <c r="L65" s="312" t="str">
        <f>mergeValue(A65) &amp;"."&amp; mergeValue(B65)&amp;"."&amp; mergeValue(C65)&amp;"."&amp; mergeValue(D65)&amp;"."&amp; mergeValue(E65)</f>
        <v>1.1.1.1.1</v>
      </c>
      <c r="M65" s="167" t="s">
        <v>10</v>
      </c>
      <c r="N65" s="265"/>
      <c r="O65" s="1031"/>
      <c r="P65" s="1031"/>
      <c r="Q65" s="1031"/>
      <c r="R65" s="1031"/>
      <c r="S65" s="1031"/>
      <c r="T65" s="1031"/>
      <c r="U65" s="1031"/>
      <c r="V65" s="1031"/>
      <c r="W65" s="265" t="s">
        <v>450</v>
      </c>
      <c r="X65" s="276"/>
      <c r="Y65" s="290" t="str">
        <f>strCheckUnique(Z65:Z68)</f>
        <v/>
      </c>
      <c r="Z65" s="276"/>
      <c r="AA65" s="290"/>
      <c r="AB65" s="276"/>
      <c r="AC65" s="276"/>
      <c r="AD65" s="276"/>
      <c r="AE65" s="276"/>
      <c r="AF65" s="276"/>
      <c r="AG65" s="276"/>
      <c r="AH65" s="276"/>
    </row>
    <row r="66" spans="1:36" s="34" customFormat="1" ht="66" hidden="1" customHeight="1">
      <c r="A66" s="1017"/>
      <c r="B66" s="1017"/>
      <c r="C66" s="1017"/>
      <c r="D66" s="1017"/>
      <c r="E66" s="1017"/>
      <c r="F66" s="313">
        <v>1</v>
      </c>
      <c r="G66" s="313"/>
      <c r="H66" s="313"/>
      <c r="I66" s="1026"/>
      <c r="J66" s="1026"/>
      <c r="K66" s="316"/>
      <c r="L66" s="312" t="str">
        <f>mergeValue(A66) &amp;"."&amp; mergeValue(B66)&amp;"."&amp; mergeValue(C66)&amp;"."&amp; mergeValue(D66)&amp;"."&amp; mergeValue(E66)&amp;"."&amp; mergeValue(F66)</f>
        <v>1.1.1.1.1.1</v>
      </c>
      <c r="M66" s="306"/>
      <c r="N66" s="1033"/>
      <c r="O66" s="187"/>
      <c r="P66" s="187"/>
      <c r="Q66" s="187"/>
      <c r="R66" s="1021"/>
      <c r="S66" s="1022" t="s">
        <v>74</v>
      </c>
      <c r="T66" s="1021"/>
      <c r="U66" s="1022" t="s">
        <v>75</v>
      </c>
      <c r="V66" s="261"/>
      <c r="W66" s="1097" t="s">
        <v>451</v>
      </c>
      <c r="X66" s="276" t="str">
        <f>strCheckDate(O67:V67)</f>
        <v/>
      </c>
      <c r="Y66" s="276"/>
      <c r="Z66" s="290" t="str">
        <f>IF(M66="","",M66 )</f>
        <v/>
      </c>
      <c r="AA66" s="290"/>
      <c r="AB66" s="290"/>
      <c r="AC66" s="290"/>
      <c r="AD66" s="276"/>
      <c r="AE66" s="276"/>
      <c r="AF66" s="276"/>
      <c r="AG66" s="276"/>
      <c r="AH66" s="276"/>
    </row>
    <row r="67" spans="1:36" s="34" customFormat="1" ht="14.25" hidden="1" customHeight="1">
      <c r="A67" s="1017"/>
      <c r="B67" s="1017"/>
      <c r="C67" s="1017"/>
      <c r="D67" s="1017"/>
      <c r="E67" s="1017"/>
      <c r="F67" s="313"/>
      <c r="G67" s="313"/>
      <c r="H67" s="313"/>
      <c r="I67" s="1026"/>
      <c r="J67" s="1026"/>
      <c r="K67" s="316"/>
      <c r="L67" s="166"/>
      <c r="M67" s="196"/>
      <c r="N67" s="1033"/>
      <c r="O67" s="277"/>
      <c r="P67" s="274"/>
      <c r="Q67" s="275" t="str">
        <f>R66 &amp; "-" &amp; T66</f>
        <v>-</v>
      </c>
      <c r="R67" s="1021"/>
      <c r="S67" s="1022"/>
      <c r="T67" s="1030"/>
      <c r="U67" s="1022"/>
      <c r="V67" s="261"/>
      <c r="W67" s="1098"/>
      <c r="X67" s="276"/>
      <c r="Y67" s="276"/>
      <c r="Z67" s="276"/>
      <c r="AA67" s="290"/>
      <c r="AB67" s="276"/>
      <c r="AC67" s="276"/>
      <c r="AD67" s="276"/>
      <c r="AE67" s="276"/>
      <c r="AF67" s="276"/>
      <c r="AG67" s="276"/>
      <c r="AH67" s="276"/>
    </row>
    <row r="68" spans="1:36" ht="15" hidden="1" customHeight="1">
      <c r="A68" s="1017"/>
      <c r="B68" s="1017"/>
      <c r="C68" s="1017"/>
      <c r="D68" s="1017"/>
      <c r="E68" s="1017"/>
      <c r="F68" s="313"/>
      <c r="G68" s="313"/>
      <c r="H68" s="313"/>
      <c r="I68" s="1026"/>
      <c r="J68" s="1026"/>
      <c r="K68" s="193"/>
      <c r="L68" s="109"/>
      <c r="M68" s="170" t="s">
        <v>385</v>
      </c>
      <c r="N68" s="190"/>
      <c r="O68" s="153"/>
      <c r="P68" s="153"/>
      <c r="Q68" s="153"/>
      <c r="R68" s="244"/>
      <c r="S68" s="191"/>
      <c r="T68" s="191"/>
      <c r="U68" s="191"/>
      <c r="V68" s="181"/>
      <c r="W68" s="1099"/>
      <c r="X68" s="280"/>
      <c r="Y68" s="280"/>
      <c r="Z68" s="280"/>
      <c r="AA68" s="290"/>
      <c r="AB68" s="280"/>
      <c r="AC68" s="276"/>
      <c r="AD68" s="276"/>
      <c r="AE68" s="276"/>
      <c r="AF68" s="276"/>
      <c r="AG68" s="276"/>
      <c r="AH68" s="276"/>
      <c r="AI68" s="34"/>
    </row>
    <row r="69" spans="1:36" ht="14.25" hidden="1">
      <c r="A69" s="1017"/>
      <c r="B69" s="1017"/>
      <c r="C69" s="1017"/>
      <c r="D69" s="1017"/>
      <c r="E69" s="313"/>
      <c r="F69" s="447"/>
      <c r="G69" s="447"/>
      <c r="H69" s="447"/>
      <c r="I69" s="1026"/>
      <c r="J69" s="82"/>
      <c r="K69" s="193"/>
      <c r="L69" s="109"/>
      <c r="M69" s="160" t="s">
        <v>13</v>
      </c>
      <c r="N69" s="190"/>
      <c r="O69" s="153"/>
      <c r="P69" s="153"/>
      <c r="Q69" s="153"/>
      <c r="R69" s="244"/>
      <c r="S69" s="191"/>
      <c r="T69" s="191"/>
      <c r="U69" s="190"/>
      <c r="V69" s="191"/>
      <c r="W69" s="181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</row>
    <row r="70" spans="1:36" ht="14.25" hidden="1">
      <c r="A70" s="1017"/>
      <c r="B70" s="1017"/>
      <c r="C70" s="1017"/>
      <c r="D70" s="313"/>
      <c r="E70" s="317"/>
      <c r="F70" s="447"/>
      <c r="G70" s="447"/>
      <c r="H70" s="447"/>
      <c r="I70" s="193"/>
      <c r="J70" s="82"/>
      <c r="K70" s="175"/>
      <c r="L70" s="109"/>
      <c r="M70" s="159" t="s">
        <v>386</v>
      </c>
      <c r="N70" s="190"/>
      <c r="O70" s="153"/>
      <c r="P70" s="153"/>
      <c r="Q70" s="153"/>
      <c r="R70" s="244"/>
      <c r="S70" s="191"/>
      <c r="T70" s="191"/>
      <c r="U70" s="190"/>
      <c r="V70" s="191"/>
      <c r="W70" s="181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</row>
    <row r="71" spans="1:36" ht="14.25" hidden="1">
      <c r="A71" s="1017"/>
      <c r="B71" s="1017"/>
      <c r="C71" s="313"/>
      <c r="D71" s="313"/>
      <c r="E71" s="317"/>
      <c r="F71" s="447"/>
      <c r="G71" s="447"/>
      <c r="H71" s="447"/>
      <c r="I71" s="193"/>
      <c r="J71" s="82"/>
      <c r="K71" s="175"/>
      <c r="L71" s="109"/>
      <c r="M71" s="158" t="s">
        <v>365</v>
      </c>
      <c r="N71" s="191"/>
      <c r="O71" s="158"/>
      <c r="P71" s="158"/>
      <c r="Q71" s="158"/>
      <c r="R71" s="244"/>
      <c r="S71" s="191"/>
      <c r="T71" s="191"/>
      <c r="U71" s="190"/>
      <c r="V71" s="191"/>
      <c r="W71" s="181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</row>
    <row r="72" spans="1:36" ht="14.25" hidden="1">
      <c r="A72" s="1017"/>
      <c r="B72" s="313"/>
      <c r="C72" s="317"/>
      <c r="D72" s="317"/>
      <c r="E72" s="317"/>
      <c r="F72" s="447"/>
      <c r="G72" s="447"/>
      <c r="H72" s="447"/>
      <c r="I72" s="193"/>
      <c r="J72" s="82"/>
      <c r="K72" s="175"/>
      <c r="L72" s="109"/>
      <c r="M72" s="172" t="s">
        <v>19</v>
      </c>
      <c r="N72" s="191"/>
      <c r="O72" s="158"/>
      <c r="P72" s="158"/>
      <c r="Q72" s="158"/>
      <c r="R72" s="244"/>
      <c r="S72" s="191"/>
      <c r="T72" s="191"/>
      <c r="U72" s="190"/>
      <c r="V72" s="191"/>
      <c r="W72" s="181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</row>
    <row r="73" spans="1:36" ht="14.25" hidden="1">
      <c r="A73" s="313"/>
      <c r="B73" s="318"/>
      <c r="C73" s="318"/>
      <c r="D73" s="318"/>
      <c r="E73" s="319"/>
      <c r="F73" s="318"/>
      <c r="G73" s="447"/>
      <c r="H73" s="447"/>
      <c r="I73" s="192"/>
      <c r="J73" s="82"/>
      <c r="K73" s="316"/>
      <c r="L73" s="109"/>
      <c r="M73" s="201" t="s">
        <v>291</v>
      </c>
      <c r="N73" s="191"/>
      <c r="O73" s="158"/>
      <c r="P73" s="158"/>
      <c r="Q73" s="158"/>
      <c r="R73" s="244"/>
      <c r="S73" s="191"/>
      <c r="T73" s="191"/>
      <c r="U73" s="190"/>
      <c r="V73" s="191"/>
      <c r="W73" s="181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</row>
    <row r="74" spans="1:36" ht="18.75" hidden="1" customHeight="1"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</row>
    <row r="75" spans="1:36" s="33" customFormat="1" ht="17.100000000000001" hidden="1" customHeight="1">
      <c r="A75" s="33" t="s">
        <v>15</v>
      </c>
      <c r="C75" s="33" t="s">
        <v>51</v>
      </c>
      <c r="V75" s="178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</row>
    <row r="76" spans="1:36" ht="17.100000000000001" hidden="1" customHeight="1"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</row>
    <row r="77" spans="1:36" s="34" customFormat="1" ht="22.5" hidden="1">
      <c r="A77" s="1017">
        <v>1</v>
      </c>
      <c r="B77" s="313"/>
      <c r="C77" s="313"/>
      <c r="D77" s="313"/>
      <c r="E77" s="314"/>
      <c r="F77" s="447"/>
      <c r="G77" s="447"/>
      <c r="H77" s="447"/>
      <c r="I77" s="315"/>
      <c r="J77" s="175"/>
      <c r="K77" s="175"/>
      <c r="L77" s="312">
        <f>mergeValue(A77)</f>
        <v>1</v>
      </c>
      <c r="M77" s="544" t="s">
        <v>21</v>
      </c>
      <c r="N77" s="528"/>
      <c r="O77" s="1096"/>
      <c r="P77" s="1086"/>
      <c r="Q77" s="1086"/>
      <c r="R77" s="1086"/>
      <c r="S77" s="1086"/>
      <c r="T77" s="1086"/>
      <c r="U77" s="1086"/>
      <c r="V77" s="1087"/>
      <c r="W77" s="556" t="s">
        <v>448</v>
      </c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</row>
    <row r="78" spans="1:36" s="34" customFormat="1" ht="22.5" hidden="1">
      <c r="A78" s="1017"/>
      <c r="B78" s="1017">
        <v>1</v>
      </c>
      <c r="C78" s="313"/>
      <c r="D78" s="313"/>
      <c r="E78" s="447"/>
      <c r="F78" s="447"/>
      <c r="G78" s="447"/>
      <c r="H78" s="447"/>
      <c r="I78" s="192"/>
      <c r="J78" s="176"/>
      <c r="L78" s="312" t="str">
        <f>mergeValue(A78) &amp;"."&amp; mergeValue(B78)</f>
        <v>1.1</v>
      </c>
      <c r="M78" s="155" t="s">
        <v>16</v>
      </c>
      <c r="N78" s="264"/>
      <c r="O78" s="1096"/>
      <c r="P78" s="1086"/>
      <c r="Q78" s="1086"/>
      <c r="R78" s="1086"/>
      <c r="S78" s="1086"/>
      <c r="T78" s="1086"/>
      <c r="U78" s="1086"/>
      <c r="V78" s="1087"/>
      <c r="W78" s="265" t="s">
        <v>449</v>
      </c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</row>
    <row r="79" spans="1:36" s="34" customFormat="1" ht="45" hidden="1">
      <c r="A79" s="1017"/>
      <c r="B79" s="1017"/>
      <c r="C79" s="1017">
        <v>1</v>
      </c>
      <c r="D79" s="313"/>
      <c r="E79" s="447"/>
      <c r="F79" s="447"/>
      <c r="G79" s="447"/>
      <c r="H79" s="447"/>
      <c r="I79" s="316"/>
      <c r="J79" s="176"/>
      <c r="K79" s="98"/>
      <c r="L79" s="312" t="str">
        <f>mergeValue(A79) &amp;"."&amp; mergeValue(B79)&amp;"."&amp; mergeValue(C79)</f>
        <v>1.1.1</v>
      </c>
      <c r="M79" s="156" t="s">
        <v>560</v>
      </c>
      <c r="N79" s="264"/>
      <c r="O79" s="1096"/>
      <c r="P79" s="1086"/>
      <c r="Q79" s="1086"/>
      <c r="R79" s="1086"/>
      <c r="S79" s="1086"/>
      <c r="T79" s="1086"/>
      <c r="U79" s="1086"/>
      <c r="V79" s="1087"/>
      <c r="W79" s="265" t="s">
        <v>561</v>
      </c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</row>
    <row r="80" spans="1:36" s="34" customFormat="1" ht="33.75" hidden="1">
      <c r="A80" s="1017"/>
      <c r="B80" s="1017"/>
      <c r="C80" s="1017"/>
      <c r="D80" s="1017">
        <v>1</v>
      </c>
      <c r="E80" s="447"/>
      <c r="F80" s="447"/>
      <c r="G80" s="447"/>
      <c r="H80" s="447"/>
      <c r="I80" s="1026"/>
      <c r="J80" s="176"/>
      <c r="K80" s="98"/>
      <c r="L80" s="312" t="str">
        <f>mergeValue(A80) &amp;"."&amp; mergeValue(B80)&amp;"."&amp; mergeValue(C80)&amp;"."&amp; mergeValue(D80)</f>
        <v>1.1.1.1</v>
      </c>
      <c r="M80" s="157" t="s">
        <v>384</v>
      </c>
      <c r="N80" s="264"/>
      <c r="O80" s="1088"/>
      <c r="P80" s="1089"/>
      <c r="Q80" s="1089"/>
      <c r="R80" s="1089"/>
      <c r="S80" s="1089"/>
      <c r="T80" s="1089"/>
      <c r="U80" s="1089"/>
      <c r="V80" s="1090"/>
      <c r="W80" s="265" t="s">
        <v>556</v>
      </c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  <c r="AH80" s="276"/>
      <c r="AI80" s="276"/>
    </row>
    <row r="81" spans="1:168" s="34" customFormat="1" ht="33.75" hidden="1">
      <c r="A81" s="1017"/>
      <c r="B81" s="1017"/>
      <c r="C81" s="1017"/>
      <c r="D81" s="1017"/>
      <c r="E81" s="1017">
        <v>1</v>
      </c>
      <c r="F81" s="447"/>
      <c r="G81" s="447"/>
      <c r="H81" s="447"/>
      <c r="I81" s="1026"/>
      <c r="J81" s="1026"/>
      <c r="K81" s="98"/>
      <c r="L81" s="312" t="str">
        <f>mergeValue(A81) &amp;"."&amp; mergeValue(B81)&amp;"."&amp; mergeValue(C81)&amp;"."&amp; mergeValue(D81)&amp;"."&amp; mergeValue(E81)</f>
        <v>1.1.1.1.1</v>
      </c>
      <c r="M81" s="167" t="s">
        <v>10</v>
      </c>
      <c r="N81" s="265"/>
      <c r="O81" s="1091"/>
      <c r="P81" s="1092"/>
      <c r="Q81" s="1092"/>
      <c r="R81" s="1092"/>
      <c r="S81" s="1092"/>
      <c r="T81" s="1092"/>
      <c r="U81" s="1092"/>
      <c r="V81" s="1093"/>
      <c r="W81" s="265" t="s">
        <v>450</v>
      </c>
      <c r="X81" s="276"/>
      <c r="Y81" s="290" t="str">
        <f>strCheckUnique(Z81:Z84)</f>
        <v/>
      </c>
      <c r="Z81" s="276"/>
      <c r="AA81" s="290"/>
      <c r="AB81" s="276"/>
      <c r="AC81" s="276"/>
      <c r="AD81" s="276"/>
      <c r="AE81" s="276"/>
      <c r="AF81" s="276"/>
      <c r="AG81" s="276"/>
      <c r="AH81" s="276"/>
      <c r="AI81" s="276"/>
    </row>
    <row r="82" spans="1:168" s="34" customFormat="1" ht="66" hidden="1" customHeight="1">
      <c r="A82" s="1017"/>
      <c r="B82" s="1017"/>
      <c r="C82" s="1017"/>
      <c r="D82" s="1017"/>
      <c r="E82" s="1017"/>
      <c r="F82" s="313">
        <v>1</v>
      </c>
      <c r="G82" s="313"/>
      <c r="H82" s="313"/>
      <c r="I82" s="1026"/>
      <c r="J82" s="1026"/>
      <c r="K82" s="316"/>
      <c r="L82" s="312" t="str">
        <f>mergeValue(A82) &amp;"."&amp; mergeValue(B82)&amp;"."&amp; mergeValue(C82)&amp;"."&amp; mergeValue(D82)&amp;"."&amp; mergeValue(E82)&amp;"."&amp; mergeValue(F82)</f>
        <v>1.1.1.1.1.1</v>
      </c>
      <c r="M82" s="306"/>
      <c r="N82" s="277"/>
      <c r="O82" s="187"/>
      <c r="P82" s="187"/>
      <c r="Q82" s="187"/>
      <c r="R82" s="1021"/>
      <c r="S82" s="1022" t="s">
        <v>74</v>
      </c>
      <c r="T82" s="1021"/>
      <c r="U82" s="1022" t="s">
        <v>75</v>
      </c>
      <c r="V82" s="261"/>
      <c r="W82" s="1097" t="s">
        <v>451</v>
      </c>
      <c r="X82" s="276" t="str">
        <f>strCheckDate(O83:V83)</f>
        <v/>
      </c>
      <c r="Y82" s="290"/>
      <c r="Z82" s="290" t="str">
        <f>IF(M82="","",M82 )</f>
        <v/>
      </c>
      <c r="AA82" s="290"/>
      <c r="AB82" s="290"/>
      <c r="AC82" s="290"/>
      <c r="AD82" s="276"/>
      <c r="AE82" s="276"/>
      <c r="AF82" s="276"/>
      <c r="AG82" s="276"/>
      <c r="AH82" s="276"/>
      <c r="AI82" s="276"/>
    </row>
    <row r="83" spans="1:168" s="34" customFormat="1" ht="14.25" hidden="1" customHeight="1">
      <c r="A83" s="1017"/>
      <c r="B83" s="1017"/>
      <c r="C83" s="1017"/>
      <c r="D83" s="1017"/>
      <c r="E83" s="1017"/>
      <c r="F83" s="313"/>
      <c r="G83" s="313"/>
      <c r="H83" s="313"/>
      <c r="I83" s="1026"/>
      <c r="J83" s="1026"/>
      <c r="K83" s="316"/>
      <c r="L83" s="166"/>
      <c r="M83" s="196"/>
      <c r="N83" s="277"/>
      <c r="O83" s="277"/>
      <c r="P83" s="274"/>
      <c r="Q83" s="275" t="str">
        <f>R82 &amp; "-" &amp; T82</f>
        <v>-</v>
      </c>
      <c r="R83" s="1021"/>
      <c r="S83" s="1022"/>
      <c r="T83" s="1030"/>
      <c r="U83" s="1022"/>
      <c r="V83" s="261"/>
      <c r="W83" s="1098"/>
      <c r="X83" s="276"/>
      <c r="Y83" s="290"/>
      <c r="Z83" s="290"/>
      <c r="AA83" s="290"/>
      <c r="AB83" s="290"/>
      <c r="AC83" s="290"/>
      <c r="AD83" s="276"/>
      <c r="AE83" s="276"/>
      <c r="AF83" s="276"/>
      <c r="AG83" s="276"/>
      <c r="AH83" s="276"/>
      <c r="AI83" s="276"/>
    </row>
    <row r="84" spans="1:168" ht="15" hidden="1" customHeight="1">
      <c r="A84" s="1017"/>
      <c r="B84" s="1017"/>
      <c r="C84" s="1017"/>
      <c r="D84" s="1017"/>
      <c r="E84" s="1017"/>
      <c r="F84" s="313"/>
      <c r="G84" s="313"/>
      <c r="H84" s="313"/>
      <c r="I84" s="1026"/>
      <c r="J84" s="1026"/>
      <c r="K84" s="193"/>
      <c r="L84" s="109"/>
      <c r="M84" s="170" t="s">
        <v>385</v>
      </c>
      <c r="N84" s="160"/>
      <c r="O84" s="153"/>
      <c r="P84" s="153"/>
      <c r="Q84" s="153"/>
      <c r="R84" s="244"/>
      <c r="S84" s="191"/>
      <c r="T84" s="191"/>
      <c r="U84" s="191"/>
      <c r="V84" s="181"/>
      <c r="W84" s="1099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</row>
    <row r="85" spans="1:168" ht="14.25" hidden="1">
      <c r="A85" s="1017"/>
      <c r="B85" s="1017"/>
      <c r="C85" s="1017"/>
      <c r="D85" s="1017"/>
      <c r="E85" s="313"/>
      <c r="F85" s="447"/>
      <c r="G85" s="447"/>
      <c r="H85" s="447"/>
      <c r="I85" s="1026"/>
      <c r="J85" s="82"/>
      <c r="K85" s="193"/>
      <c r="L85" s="109"/>
      <c r="M85" s="160" t="s">
        <v>13</v>
      </c>
      <c r="N85" s="159"/>
      <c r="O85" s="153"/>
      <c r="P85" s="153"/>
      <c r="Q85" s="153"/>
      <c r="R85" s="244"/>
      <c r="S85" s="191"/>
      <c r="T85" s="191"/>
      <c r="U85" s="190"/>
      <c r="V85" s="191"/>
      <c r="W85" s="181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</row>
    <row r="86" spans="1:168" ht="14.25" hidden="1">
      <c r="A86" s="1017"/>
      <c r="B86" s="1017"/>
      <c r="C86" s="1017"/>
      <c r="D86" s="313"/>
      <c r="E86" s="317"/>
      <c r="F86" s="447"/>
      <c r="G86" s="447"/>
      <c r="H86" s="447"/>
      <c r="I86" s="193"/>
      <c r="J86" s="82"/>
      <c r="K86" s="175"/>
      <c r="L86" s="109"/>
      <c r="M86" s="159" t="s">
        <v>386</v>
      </c>
      <c r="N86" s="158"/>
      <c r="O86" s="153"/>
      <c r="P86" s="153"/>
      <c r="Q86" s="153"/>
      <c r="R86" s="244"/>
      <c r="S86" s="191"/>
      <c r="T86" s="191"/>
      <c r="U86" s="190"/>
      <c r="V86" s="191"/>
      <c r="W86" s="181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</row>
    <row r="87" spans="1:168" ht="14.25" hidden="1">
      <c r="A87" s="1017"/>
      <c r="B87" s="1017"/>
      <c r="C87" s="313"/>
      <c r="D87" s="313"/>
      <c r="E87" s="317"/>
      <c r="F87" s="447"/>
      <c r="G87" s="447"/>
      <c r="H87" s="447"/>
      <c r="I87" s="193"/>
      <c r="J87" s="82"/>
      <c r="K87" s="175"/>
      <c r="L87" s="109"/>
      <c r="M87" s="158" t="s">
        <v>365</v>
      </c>
      <c r="N87" s="158"/>
      <c r="O87" s="158"/>
      <c r="P87" s="158"/>
      <c r="Q87" s="158"/>
      <c r="R87" s="244"/>
      <c r="S87" s="191"/>
      <c r="T87" s="191"/>
      <c r="U87" s="190"/>
      <c r="V87" s="191"/>
      <c r="W87" s="181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</row>
    <row r="88" spans="1:168" ht="14.25" hidden="1">
      <c r="A88" s="1017"/>
      <c r="B88" s="313"/>
      <c r="C88" s="317"/>
      <c r="D88" s="317"/>
      <c r="E88" s="317"/>
      <c r="F88" s="447"/>
      <c r="G88" s="447"/>
      <c r="H88" s="447"/>
      <c r="I88" s="193"/>
      <c r="J88" s="82"/>
      <c r="K88" s="175"/>
      <c r="L88" s="109"/>
      <c r="M88" s="172" t="s">
        <v>19</v>
      </c>
      <c r="N88" s="158"/>
      <c r="O88" s="158"/>
      <c r="P88" s="158"/>
      <c r="Q88" s="158"/>
      <c r="R88" s="244"/>
      <c r="S88" s="191"/>
      <c r="T88" s="191"/>
      <c r="U88" s="190"/>
      <c r="V88" s="191"/>
      <c r="W88" s="181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</row>
    <row r="89" spans="1:168" ht="14.25" hidden="1">
      <c r="A89" s="313"/>
      <c r="B89" s="318"/>
      <c r="C89" s="318"/>
      <c r="D89" s="318"/>
      <c r="E89" s="319"/>
      <c r="F89" s="318"/>
      <c r="G89" s="447"/>
      <c r="H89" s="447"/>
      <c r="I89" s="192"/>
      <c r="J89" s="82"/>
      <c r="K89" s="316"/>
      <c r="L89" s="109"/>
      <c r="M89" s="201" t="s">
        <v>291</v>
      </c>
      <c r="N89" s="158"/>
      <c r="O89" s="158"/>
      <c r="P89" s="158"/>
      <c r="Q89" s="158"/>
      <c r="R89" s="244"/>
      <c r="S89" s="191"/>
      <c r="T89" s="191"/>
      <c r="U89" s="190"/>
      <c r="V89" s="191"/>
      <c r="W89" s="181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</row>
    <row r="90" spans="1:168" s="33" customFormat="1" ht="17.100000000000001" customHeight="1">
      <c r="G90" s="33" t="s">
        <v>15</v>
      </c>
      <c r="I90" s="33" t="s">
        <v>63</v>
      </c>
      <c r="V90" s="178"/>
    </row>
    <row r="91" spans="1:168" ht="17.100000000000001" customHeight="1">
      <c r="X91" s="601"/>
      <c r="Y91" s="41"/>
      <c r="Z91" s="41"/>
    </row>
    <row r="92" spans="1:168" s="671" customFormat="1" ht="270">
      <c r="A92" s="1017">
        <v>1</v>
      </c>
      <c r="B92" s="709"/>
      <c r="C92" s="709"/>
      <c r="D92" s="709"/>
      <c r="E92" s="710"/>
      <c r="F92" s="710"/>
      <c r="G92" s="711"/>
      <c r="H92" s="711"/>
      <c r="I92" s="708"/>
      <c r="J92" s="688"/>
      <c r="K92" s="688"/>
      <c r="L92" s="879">
        <f>mergeValue(A92)</f>
        <v>1</v>
      </c>
      <c r="M92" s="588" t="s">
        <v>21</v>
      </c>
      <c r="N92" s="700"/>
      <c r="O92" s="1085"/>
      <c r="P92" s="1086"/>
      <c r="Q92" s="1086"/>
      <c r="R92" s="1086"/>
      <c r="S92" s="1086"/>
      <c r="T92" s="1086"/>
      <c r="U92" s="1086"/>
      <c r="V92" s="1086"/>
      <c r="W92" s="1086"/>
      <c r="X92" s="1086"/>
      <c r="Y92" s="1086"/>
      <c r="Z92" s="1086"/>
      <c r="AA92" s="1086"/>
      <c r="AB92" s="1086"/>
      <c r="AC92" s="1086"/>
      <c r="AD92" s="1086"/>
      <c r="AE92" s="1086"/>
      <c r="AF92" s="1086"/>
      <c r="AG92" s="1086"/>
      <c r="AH92" s="1086"/>
      <c r="AI92" s="1086"/>
      <c r="AJ92" s="1086"/>
      <c r="AK92" s="1086"/>
      <c r="AL92" s="1086"/>
      <c r="AM92" s="1086"/>
      <c r="AN92" s="1086"/>
      <c r="AO92" s="1086"/>
      <c r="AP92" s="1086"/>
      <c r="AQ92" s="1086"/>
      <c r="AR92" s="1086"/>
      <c r="AS92" s="1086"/>
      <c r="AT92" s="1086"/>
      <c r="AU92" s="1086"/>
      <c r="AV92" s="1086"/>
      <c r="AW92" s="1086"/>
      <c r="AX92" s="1086"/>
      <c r="AY92" s="1086"/>
      <c r="AZ92" s="1086"/>
      <c r="BA92" s="1086"/>
      <c r="BB92" s="1086"/>
      <c r="BC92" s="1086"/>
      <c r="BD92" s="1086"/>
      <c r="BE92" s="1086"/>
      <c r="BF92" s="1086"/>
      <c r="BG92" s="1086"/>
      <c r="BH92" s="1086"/>
      <c r="BI92" s="1086"/>
      <c r="BJ92" s="1086"/>
      <c r="BK92" s="1086"/>
      <c r="BL92" s="1086"/>
      <c r="BM92" s="1086"/>
      <c r="BN92" s="1086"/>
      <c r="BO92" s="1086"/>
      <c r="BP92" s="1086"/>
      <c r="BQ92" s="1086"/>
      <c r="BR92" s="1086"/>
      <c r="BS92" s="1086"/>
      <c r="BT92" s="1086"/>
      <c r="BU92" s="1086"/>
      <c r="BV92" s="1086"/>
      <c r="BW92" s="1086"/>
      <c r="BX92" s="1086"/>
      <c r="BY92" s="1086"/>
      <c r="BZ92" s="1086"/>
      <c r="CA92" s="1086"/>
      <c r="CB92" s="1086"/>
      <c r="CC92" s="1086"/>
      <c r="CD92" s="1086"/>
      <c r="CE92" s="1086"/>
      <c r="CF92" s="1086"/>
      <c r="CG92" s="1086"/>
      <c r="CH92" s="1086"/>
      <c r="CI92" s="1086"/>
      <c r="CJ92" s="1086"/>
      <c r="CK92" s="1086"/>
      <c r="CL92" s="1086"/>
      <c r="CM92" s="1086"/>
      <c r="CN92" s="1086"/>
      <c r="CO92" s="1086"/>
      <c r="CP92" s="1086"/>
      <c r="CQ92" s="1086"/>
      <c r="CR92" s="1086"/>
      <c r="CS92" s="1086"/>
      <c r="CT92" s="1086"/>
      <c r="CU92" s="1086"/>
      <c r="CV92" s="1086"/>
      <c r="CW92" s="1086"/>
      <c r="CX92" s="1086"/>
      <c r="CY92" s="1086"/>
      <c r="CZ92" s="1086"/>
      <c r="DA92" s="1086"/>
      <c r="DB92" s="1086"/>
      <c r="DC92" s="1086"/>
      <c r="DD92" s="1086"/>
      <c r="DE92" s="1086"/>
      <c r="DF92" s="1086"/>
      <c r="DG92" s="1086"/>
      <c r="DH92" s="1086"/>
      <c r="DI92" s="1086"/>
      <c r="DJ92" s="1086"/>
      <c r="DK92" s="1086"/>
      <c r="DL92" s="1086"/>
      <c r="DM92" s="1086"/>
      <c r="DN92" s="1086"/>
      <c r="DO92" s="1086"/>
      <c r="DP92" s="1086"/>
      <c r="DQ92" s="1086"/>
      <c r="DR92" s="1086"/>
      <c r="DS92" s="1086"/>
      <c r="DT92" s="1086"/>
      <c r="DU92" s="1086"/>
      <c r="DV92" s="1086"/>
      <c r="DW92" s="1086"/>
      <c r="DX92" s="1086"/>
      <c r="DY92" s="1086"/>
      <c r="DZ92" s="1086"/>
      <c r="EA92" s="1086"/>
      <c r="EB92" s="1086"/>
      <c r="EC92" s="1086"/>
      <c r="ED92" s="1086"/>
      <c r="EE92" s="1086"/>
      <c r="EF92" s="1086"/>
      <c r="EG92" s="1086"/>
      <c r="EH92" s="1086"/>
      <c r="EI92" s="1086"/>
      <c r="EJ92" s="1086"/>
      <c r="EK92" s="1086"/>
      <c r="EL92" s="1086"/>
      <c r="EM92" s="1086"/>
      <c r="EN92" s="1086"/>
      <c r="EO92" s="1086"/>
      <c r="EP92" s="1086"/>
      <c r="EQ92" s="1086"/>
      <c r="ER92" s="1086"/>
      <c r="ES92" s="1086"/>
      <c r="ET92" s="1086"/>
      <c r="EU92" s="1086"/>
      <c r="EV92" s="1086"/>
      <c r="EW92" s="1086"/>
      <c r="EX92" s="1086"/>
      <c r="EY92" s="1087"/>
      <c r="EZ92" s="853" t="s">
        <v>448</v>
      </c>
      <c r="FA92" s="704"/>
      <c r="FB92" s="704"/>
      <c r="FC92" s="704"/>
      <c r="FD92" s="704"/>
      <c r="FE92" s="704"/>
      <c r="FF92" s="704"/>
      <c r="FG92" s="704"/>
      <c r="FH92" s="704"/>
      <c r="FI92" s="704"/>
      <c r="FJ92" s="704"/>
      <c r="FK92" s="704"/>
      <c r="FL92" s="704"/>
    </row>
    <row r="93" spans="1:168" s="671" customFormat="1" ht="371.25">
      <c r="A93" s="1017"/>
      <c r="B93" s="1017">
        <v>1</v>
      </c>
      <c r="C93" s="709"/>
      <c r="D93" s="709"/>
      <c r="E93" s="712"/>
      <c r="F93" s="711"/>
      <c r="G93" s="711"/>
      <c r="H93" s="711"/>
      <c r="I93" s="694"/>
      <c r="J93" s="689"/>
      <c r="L93" s="879" t="str">
        <f>mergeValue(A93) &amp;"."&amp; mergeValue(B93)</f>
        <v>1.1</v>
      </c>
      <c r="M93" s="677" t="s">
        <v>16</v>
      </c>
      <c r="N93" s="700"/>
      <c r="O93" s="1085"/>
      <c r="P93" s="1086"/>
      <c r="Q93" s="1086"/>
      <c r="R93" s="1086"/>
      <c r="S93" s="1086"/>
      <c r="T93" s="1086"/>
      <c r="U93" s="1086"/>
      <c r="V93" s="1086"/>
      <c r="W93" s="1086"/>
      <c r="X93" s="1086"/>
      <c r="Y93" s="1086"/>
      <c r="Z93" s="1086"/>
      <c r="AA93" s="1086"/>
      <c r="AB93" s="1086"/>
      <c r="AC93" s="1086"/>
      <c r="AD93" s="1086"/>
      <c r="AE93" s="1086"/>
      <c r="AF93" s="1086"/>
      <c r="AG93" s="1086"/>
      <c r="AH93" s="1086"/>
      <c r="AI93" s="1086"/>
      <c r="AJ93" s="1086"/>
      <c r="AK93" s="1086"/>
      <c r="AL93" s="1086"/>
      <c r="AM93" s="1086"/>
      <c r="AN93" s="1086"/>
      <c r="AO93" s="1086"/>
      <c r="AP93" s="1086"/>
      <c r="AQ93" s="1086"/>
      <c r="AR93" s="1086"/>
      <c r="AS93" s="1086"/>
      <c r="AT93" s="1086"/>
      <c r="AU93" s="1086"/>
      <c r="AV93" s="1086"/>
      <c r="AW93" s="1086"/>
      <c r="AX93" s="1086"/>
      <c r="AY93" s="1086"/>
      <c r="AZ93" s="1086"/>
      <c r="BA93" s="1086"/>
      <c r="BB93" s="1086"/>
      <c r="BC93" s="1086"/>
      <c r="BD93" s="1086"/>
      <c r="BE93" s="1086"/>
      <c r="BF93" s="1086"/>
      <c r="BG93" s="1086"/>
      <c r="BH93" s="1086"/>
      <c r="BI93" s="1086"/>
      <c r="BJ93" s="1086"/>
      <c r="BK93" s="1086"/>
      <c r="BL93" s="1086"/>
      <c r="BM93" s="1086"/>
      <c r="BN93" s="1086"/>
      <c r="BO93" s="1086"/>
      <c r="BP93" s="1086"/>
      <c r="BQ93" s="1086"/>
      <c r="BR93" s="1086"/>
      <c r="BS93" s="1086"/>
      <c r="BT93" s="1086"/>
      <c r="BU93" s="1086"/>
      <c r="BV93" s="1086"/>
      <c r="BW93" s="1086"/>
      <c r="BX93" s="1086"/>
      <c r="BY93" s="1086"/>
      <c r="BZ93" s="1086"/>
      <c r="CA93" s="1086"/>
      <c r="CB93" s="1086"/>
      <c r="CC93" s="1086"/>
      <c r="CD93" s="1086"/>
      <c r="CE93" s="1086"/>
      <c r="CF93" s="1086"/>
      <c r="CG93" s="1086"/>
      <c r="CH93" s="1086"/>
      <c r="CI93" s="1086"/>
      <c r="CJ93" s="1086"/>
      <c r="CK93" s="1086"/>
      <c r="CL93" s="1086"/>
      <c r="CM93" s="1086"/>
      <c r="CN93" s="1086"/>
      <c r="CO93" s="1086"/>
      <c r="CP93" s="1086"/>
      <c r="CQ93" s="1086"/>
      <c r="CR93" s="1086"/>
      <c r="CS93" s="1086"/>
      <c r="CT93" s="1086"/>
      <c r="CU93" s="1086"/>
      <c r="CV93" s="1086"/>
      <c r="CW93" s="1086"/>
      <c r="CX93" s="1086"/>
      <c r="CY93" s="1086"/>
      <c r="CZ93" s="1086"/>
      <c r="DA93" s="1086"/>
      <c r="DB93" s="1086"/>
      <c r="DC93" s="1086"/>
      <c r="DD93" s="1086"/>
      <c r="DE93" s="1086"/>
      <c r="DF93" s="1086"/>
      <c r="DG93" s="1086"/>
      <c r="DH93" s="1086"/>
      <c r="DI93" s="1086"/>
      <c r="DJ93" s="1086"/>
      <c r="DK93" s="1086"/>
      <c r="DL93" s="1086"/>
      <c r="DM93" s="1086"/>
      <c r="DN93" s="1086"/>
      <c r="DO93" s="1086"/>
      <c r="DP93" s="1086"/>
      <c r="DQ93" s="1086"/>
      <c r="DR93" s="1086"/>
      <c r="DS93" s="1086"/>
      <c r="DT93" s="1086"/>
      <c r="DU93" s="1086"/>
      <c r="DV93" s="1086"/>
      <c r="DW93" s="1086"/>
      <c r="DX93" s="1086"/>
      <c r="DY93" s="1086"/>
      <c r="DZ93" s="1086"/>
      <c r="EA93" s="1086"/>
      <c r="EB93" s="1086"/>
      <c r="EC93" s="1086"/>
      <c r="ED93" s="1086"/>
      <c r="EE93" s="1086"/>
      <c r="EF93" s="1086"/>
      <c r="EG93" s="1086"/>
      <c r="EH93" s="1086"/>
      <c r="EI93" s="1086"/>
      <c r="EJ93" s="1086"/>
      <c r="EK93" s="1086"/>
      <c r="EL93" s="1086"/>
      <c r="EM93" s="1086"/>
      <c r="EN93" s="1086"/>
      <c r="EO93" s="1086"/>
      <c r="EP93" s="1086"/>
      <c r="EQ93" s="1086"/>
      <c r="ER93" s="1086"/>
      <c r="ES93" s="1086"/>
      <c r="ET93" s="1086"/>
      <c r="EU93" s="1086"/>
      <c r="EV93" s="1086"/>
      <c r="EW93" s="1086"/>
      <c r="EX93" s="1086"/>
      <c r="EY93" s="1087"/>
      <c r="EZ93" s="853" t="s">
        <v>449</v>
      </c>
      <c r="FA93" s="704"/>
      <c r="FB93" s="704"/>
      <c r="FC93" s="704"/>
      <c r="FD93" s="704"/>
      <c r="FE93" s="704"/>
      <c r="FF93" s="704"/>
      <c r="FG93" s="704"/>
      <c r="FH93" s="704"/>
      <c r="FI93" s="704"/>
      <c r="FJ93" s="704"/>
      <c r="FK93" s="704"/>
      <c r="FL93" s="704"/>
    </row>
    <row r="94" spans="1:168" s="671" customFormat="1" ht="409.5">
      <c r="A94" s="1017"/>
      <c r="B94" s="1017"/>
      <c r="C94" s="1017">
        <v>1</v>
      </c>
      <c r="D94" s="709"/>
      <c r="E94" s="712"/>
      <c r="F94" s="711"/>
      <c r="G94" s="711"/>
      <c r="H94" s="711"/>
      <c r="I94" s="718"/>
      <c r="J94" s="689"/>
      <c r="K94" s="674"/>
      <c r="L94" s="879" t="str">
        <f>mergeValue(A94) &amp;"."&amp; mergeValue(B94)&amp;"."&amp; mergeValue(C94)</f>
        <v>1.1.1</v>
      </c>
      <c r="M94" s="678" t="s">
        <v>560</v>
      </c>
      <c r="N94" s="700"/>
      <c r="O94" s="1085"/>
      <c r="P94" s="1086"/>
      <c r="Q94" s="1086"/>
      <c r="R94" s="1086"/>
      <c r="S94" s="1086"/>
      <c r="T94" s="1086"/>
      <c r="U94" s="1086"/>
      <c r="V94" s="1086"/>
      <c r="W94" s="1086"/>
      <c r="X94" s="1086"/>
      <c r="Y94" s="1086"/>
      <c r="Z94" s="1086"/>
      <c r="AA94" s="1086"/>
      <c r="AB94" s="1086"/>
      <c r="AC94" s="1086"/>
      <c r="AD94" s="1086"/>
      <c r="AE94" s="1086"/>
      <c r="AF94" s="1086"/>
      <c r="AG94" s="1086"/>
      <c r="AH94" s="1086"/>
      <c r="AI94" s="1086"/>
      <c r="AJ94" s="1086"/>
      <c r="AK94" s="1086"/>
      <c r="AL94" s="1086"/>
      <c r="AM94" s="1086"/>
      <c r="AN94" s="1086"/>
      <c r="AO94" s="1086"/>
      <c r="AP94" s="1086"/>
      <c r="AQ94" s="1086"/>
      <c r="AR94" s="1086"/>
      <c r="AS94" s="1086"/>
      <c r="AT94" s="1086"/>
      <c r="AU94" s="1086"/>
      <c r="AV94" s="1086"/>
      <c r="AW94" s="1086"/>
      <c r="AX94" s="1086"/>
      <c r="AY94" s="1086"/>
      <c r="AZ94" s="1086"/>
      <c r="BA94" s="1086"/>
      <c r="BB94" s="1086"/>
      <c r="BC94" s="1086"/>
      <c r="BD94" s="1086"/>
      <c r="BE94" s="1086"/>
      <c r="BF94" s="1086"/>
      <c r="BG94" s="1086"/>
      <c r="BH94" s="1086"/>
      <c r="BI94" s="1086"/>
      <c r="BJ94" s="1086"/>
      <c r="BK94" s="1086"/>
      <c r="BL94" s="1086"/>
      <c r="BM94" s="1086"/>
      <c r="BN94" s="1086"/>
      <c r="BO94" s="1086"/>
      <c r="BP94" s="1086"/>
      <c r="BQ94" s="1086"/>
      <c r="BR94" s="1086"/>
      <c r="BS94" s="1086"/>
      <c r="BT94" s="1086"/>
      <c r="BU94" s="1086"/>
      <c r="BV94" s="1086"/>
      <c r="BW94" s="1086"/>
      <c r="BX94" s="1086"/>
      <c r="BY94" s="1086"/>
      <c r="BZ94" s="1086"/>
      <c r="CA94" s="1086"/>
      <c r="CB94" s="1086"/>
      <c r="CC94" s="1086"/>
      <c r="CD94" s="1086"/>
      <c r="CE94" s="1086"/>
      <c r="CF94" s="1086"/>
      <c r="CG94" s="1086"/>
      <c r="CH94" s="1086"/>
      <c r="CI94" s="1086"/>
      <c r="CJ94" s="1086"/>
      <c r="CK94" s="1086"/>
      <c r="CL94" s="1086"/>
      <c r="CM94" s="1086"/>
      <c r="CN94" s="1086"/>
      <c r="CO94" s="1086"/>
      <c r="CP94" s="1086"/>
      <c r="CQ94" s="1086"/>
      <c r="CR94" s="1086"/>
      <c r="CS94" s="1086"/>
      <c r="CT94" s="1086"/>
      <c r="CU94" s="1086"/>
      <c r="CV94" s="1086"/>
      <c r="CW94" s="1086"/>
      <c r="CX94" s="1086"/>
      <c r="CY94" s="1086"/>
      <c r="CZ94" s="1086"/>
      <c r="DA94" s="1086"/>
      <c r="DB94" s="1086"/>
      <c r="DC94" s="1086"/>
      <c r="DD94" s="1086"/>
      <c r="DE94" s="1086"/>
      <c r="DF94" s="1086"/>
      <c r="DG94" s="1086"/>
      <c r="DH94" s="1086"/>
      <c r="DI94" s="1086"/>
      <c r="DJ94" s="1086"/>
      <c r="DK94" s="1086"/>
      <c r="DL94" s="1086"/>
      <c r="DM94" s="1086"/>
      <c r="DN94" s="1086"/>
      <c r="DO94" s="1086"/>
      <c r="DP94" s="1086"/>
      <c r="DQ94" s="1086"/>
      <c r="DR94" s="1086"/>
      <c r="DS94" s="1086"/>
      <c r="DT94" s="1086"/>
      <c r="DU94" s="1086"/>
      <c r="DV94" s="1086"/>
      <c r="DW94" s="1086"/>
      <c r="DX94" s="1086"/>
      <c r="DY94" s="1086"/>
      <c r="DZ94" s="1086"/>
      <c r="EA94" s="1086"/>
      <c r="EB94" s="1086"/>
      <c r="EC94" s="1086"/>
      <c r="ED94" s="1086"/>
      <c r="EE94" s="1086"/>
      <c r="EF94" s="1086"/>
      <c r="EG94" s="1086"/>
      <c r="EH94" s="1086"/>
      <c r="EI94" s="1086"/>
      <c r="EJ94" s="1086"/>
      <c r="EK94" s="1086"/>
      <c r="EL94" s="1086"/>
      <c r="EM94" s="1086"/>
      <c r="EN94" s="1086"/>
      <c r="EO94" s="1086"/>
      <c r="EP94" s="1086"/>
      <c r="EQ94" s="1086"/>
      <c r="ER94" s="1086"/>
      <c r="ES94" s="1086"/>
      <c r="ET94" s="1086"/>
      <c r="EU94" s="1086"/>
      <c r="EV94" s="1086"/>
      <c r="EW94" s="1086"/>
      <c r="EX94" s="1086"/>
      <c r="EY94" s="1087"/>
      <c r="EZ94" s="853" t="s">
        <v>561</v>
      </c>
      <c r="FA94" s="704"/>
      <c r="FB94" s="704"/>
      <c r="FC94" s="704"/>
      <c r="FD94" s="707"/>
      <c r="FE94" s="704"/>
      <c r="FF94" s="704"/>
      <c r="FG94" s="704"/>
      <c r="FH94" s="704"/>
      <c r="FI94" s="704"/>
      <c r="FJ94" s="704"/>
      <c r="FK94" s="704"/>
      <c r="FL94" s="704"/>
    </row>
    <row r="95" spans="1:168" s="671" customFormat="1" ht="409.5">
      <c r="A95" s="1017"/>
      <c r="B95" s="1017"/>
      <c r="C95" s="1017"/>
      <c r="D95" s="1017">
        <v>1</v>
      </c>
      <c r="E95" s="712"/>
      <c r="F95" s="711"/>
      <c r="G95" s="711"/>
      <c r="H95" s="1026"/>
      <c r="I95" s="689"/>
      <c r="J95" s="689"/>
      <c r="K95" s="674"/>
      <c r="L95" s="879" t="str">
        <f>mergeValue(A95) &amp;"."&amp; mergeValue(B95)&amp;"."&amp; mergeValue(C95)&amp;"."&amp; mergeValue(D95)</f>
        <v>1.1.1.1</v>
      </c>
      <c r="M95" s="679" t="s">
        <v>384</v>
      </c>
      <c r="N95" s="700"/>
      <c r="O95" s="1088"/>
      <c r="P95" s="1089"/>
      <c r="Q95" s="1089"/>
      <c r="R95" s="1089"/>
      <c r="S95" s="1089"/>
      <c r="T95" s="1089"/>
      <c r="U95" s="1089"/>
      <c r="V95" s="1089"/>
      <c r="W95" s="1089"/>
      <c r="X95" s="1089"/>
      <c r="Y95" s="1089"/>
      <c r="Z95" s="1089"/>
      <c r="AA95" s="1089"/>
      <c r="AB95" s="1089"/>
      <c r="AC95" s="1089"/>
      <c r="AD95" s="1089"/>
      <c r="AE95" s="1089"/>
      <c r="AF95" s="1089"/>
      <c r="AG95" s="1089"/>
      <c r="AH95" s="1089"/>
      <c r="AI95" s="1089"/>
      <c r="AJ95" s="1089"/>
      <c r="AK95" s="1089"/>
      <c r="AL95" s="1089"/>
      <c r="AM95" s="1089"/>
      <c r="AN95" s="1089"/>
      <c r="AO95" s="1089"/>
      <c r="AP95" s="1089"/>
      <c r="AQ95" s="1089"/>
      <c r="AR95" s="1089"/>
      <c r="AS95" s="1089"/>
      <c r="AT95" s="1089"/>
      <c r="AU95" s="1089"/>
      <c r="AV95" s="1089"/>
      <c r="AW95" s="1089"/>
      <c r="AX95" s="1089"/>
      <c r="AY95" s="1089"/>
      <c r="AZ95" s="1089"/>
      <c r="BA95" s="1089"/>
      <c r="BB95" s="1089"/>
      <c r="BC95" s="1089"/>
      <c r="BD95" s="1089"/>
      <c r="BE95" s="1089"/>
      <c r="BF95" s="1089"/>
      <c r="BG95" s="1089"/>
      <c r="BH95" s="1089"/>
      <c r="BI95" s="1089"/>
      <c r="BJ95" s="1089"/>
      <c r="BK95" s="1089"/>
      <c r="BL95" s="1089"/>
      <c r="BM95" s="1089"/>
      <c r="BN95" s="1089"/>
      <c r="BO95" s="1089"/>
      <c r="BP95" s="1089"/>
      <c r="BQ95" s="1089"/>
      <c r="BR95" s="1089"/>
      <c r="BS95" s="1089"/>
      <c r="BT95" s="1089"/>
      <c r="BU95" s="1089"/>
      <c r="BV95" s="1089"/>
      <c r="BW95" s="1089"/>
      <c r="BX95" s="1089"/>
      <c r="BY95" s="1089"/>
      <c r="BZ95" s="1089"/>
      <c r="CA95" s="1089"/>
      <c r="CB95" s="1089"/>
      <c r="CC95" s="1089"/>
      <c r="CD95" s="1089"/>
      <c r="CE95" s="1089"/>
      <c r="CF95" s="1089"/>
      <c r="CG95" s="1089"/>
      <c r="CH95" s="1089"/>
      <c r="CI95" s="1089"/>
      <c r="CJ95" s="1089"/>
      <c r="CK95" s="1089"/>
      <c r="CL95" s="1089"/>
      <c r="CM95" s="1089"/>
      <c r="CN95" s="1089"/>
      <c r="CO95" s="1089"/>
      <c r="CP95" s="1089"/>
      <c r="CQ95" s="1089"/>
      <c r="CR95" s="1089"/>
      <c r="CS95" s="1089"/>
      <c r="CT95" s="1089"/>
      <c r="CU95" s="1089"/>
      <c r="CV95" s="1089"/>
      <c r="CW95" s="1089"/>
      <c r="CX95" s="1089"/>
      <c r="CY95" s="1089"/>
      <c r="CZ95" s="1089"/>
      <c r="DA95" s="1089"/>
      <c r="DB95" s="1089"/>
      <c r="DC95" s="1089"/>
      <c r="DD95" s="1089"/>
      <c r="DE95" s="1089"/>
      <c r="DF95" s="1089"/>
      <c r="DG95" s="1089"/>
      <c r="DH95" s="1089"/>
      <c r="DI95" s="1089"/>
      <c r="DJ95" s="1089"/>
      <c r="DK95" s="1089"/>
      <c r="DL95" s="1089"/>
      <c r="DM95" s="1089"/>
      <c r="DN95" s="1089"/>
      <c r="DO95" s="1089"/>
      <c r="DP95" s="1089"/>
      <c r="DQ95" s="1089"/>
      <c r="DR95" s="1089"/>
      <c r="DS95" s="1089"/>
      <c r="DT95" s="1089"/>
      <c r="DU95" s="1089"/>
      <c r="DV95" s="1089"/>
      <c r="DW95" s="1089"/>
      <c r="DX95" s="1089"/>
      <c r="DY95" s="1089"/>
      <c r="DZ95" s="1089"/>
      <c r="EA95" s="1089"/>
      <c r="EB95" s="1089"/>
      <c r="EC95" s="1089"/>
      <c r="ED95" s="1089"/>
      <c r="EE95" s="1089"/>
      <c r="EF95" s="1089"/>
      <c r="EG95" s="1089"/>
      <c r="EH95" s="1089"/>
      <c r="EI95" s="1089"/>
      <c r="EJ95" s="1089"/>
      <c r="EK95" s="1089"/>
      <c r="EL95" s="1089"/>
      <c r="EM95" s="1089"/>
      <c r="EN95" s="1089"/>
      <c r="EO95" s="1089"/>
      <c r="EP95" s="1089"/>
      <c r="EQ95" s="1089"/>
      <c r="ER95" s="1089"/>
      <c r="ES95" s="1089"/>
      <c r="ET95" s="1089"/>
      <c r="EU95" s="1089"/>
      <c r="EV95" s="1089"/>
      <c r="EW95" s="1089"/>
      <c r="EX95" s="1089"/>
      <c r="EY95" s="1090"/>
      <c r="EZ95" s="853" t="s">
        <v>575</v>
      </c>
      <c r="FA95" s="704"/>
      <c r="FB95" s="704"/>
      <c r="FC95" s="704"/>
      <c r="FD95" s="707"/>
      <c r="FE95" s="704"/>
      <c r="FF95" s="704"/>
      <c r="FG95" s="704"/>
      <c r="FH95" s="704"/>
      <c r="FI95" s="704"/>
      <c r="FJ95" s="704"/>
      <c r="FK95" s="704"/>
      <c r="FL95" s="704"/>
    </row>
    <row r="96" spans="1:168" s="671" customFormat="1" ht="409.5">
      <c r="A96" s="1017"/>
      <c r="B96" s="1017"/>
      <c r="C96" s="1017"/>
      <c r="D96" s="1017"/>
      <c r="E96" s="1018" t="s">
        <v>83</v>
      </c>
      <c r="F96" s="709"/>
      <c r="G96" s="711"/>
      <c r="H96" s="1026"/>
      <c r="I96" s="1026"/>
      <c r="J96" s="718"/>
      <c r="K96" s="674"/>
      <c r="L96" s="879" t="str">
        <f>mergeValue(A96) &amp;"."&amp; mergeValue(B96)&amp;"."&amp; mergeValue(C96)&amp;"."&amp; mergeValue(D96)&amp;"."&amp; mergeValue(E96)</f>
        <v>1.1.1.1.1</v>
      </c>
      <c r="M96" s="684" t="s">
        <v>10</v>
      </c>
      <c r="N96" s="701"/>
      <c r="O96" s="1091"/>
      <c r="P96" s="1092"/>
      <c r="Q96" s="1092"/>
      <c r="R96" s="1092"/>
      <c r="S96" s="1092"/>
      <c r="T96" s="1092"/>
      <c r="U96" s="1092"/>
      <c r="V96" s="1092"/>
      <c r="W96" s="1092"/>
      <c r="X96" s="1092"/>
      <c r="Y96" s="1092"/>
      <c r="Z96" s="1092"/>
      <c r="AA96" s="1092"/>
      <c r="AB96" s="1092"/>
      <c r="AC96" s="1092"/>
      <c r="AD96" s="1092"/>
      <c r="AE96" s="1092"/>
      <c r="AF96" s="1092"/>
      <c r="AG96" s="1092"/>
      <c r="AH96" s="1092"/>
      <c r="AI96" s="1092"/>
      <c r="AJ96" s="1092"/>
      <c r="AK96" s="1092"/>
      <c r="AL96" s="1092"/>
      <c r="AM96" s="1092"/>
      <c r="AN96" s="1092"/>
      <c r="AO96" s="1092"/>
      <c r="AP96" s="1092"/>
      <c r="AQ96" s="1092"/>
      <c r="AR96" s="1092"/>
      <c r="AS96" s="1092"/>
      <c r="AT96" s="1092"/>
      <c r="AU96" s="1092"/>
      <c r="AV96" s="1092"/>
      <c r="AW96" s="1092"/>
      <c r="AX96" s="1092"/>
      <c r="AY96" s="1092"/>
      <c r="AZ96" s="1092"/>
      <c r="BA96" s="1092"/>
      <c r="BB96" s="1092"/>
      <c r="BC96" s="1092"/>
      <c r="BD96" s="1092"/>
      <c r="BE96" s="1092"/>
      <c r="BF96" s="1092"/>
      <c r="BG96" s="1092"/>
      <c r="BH96" s="1092"/>
      <c r="BI96" s="1092"/>
      <c r="BJ96" s="1092"/>
      <c r="BK96" s="1092"/>
      <c r="BL96" s="1092"/>
      <c r="BM96" s="1092"/>
      <c r="BN96" s="1092"/>
      <c r="BO96" s="1092"/>
      <c r="BP96" s="1092"/>
      <c r="BQ96" s="1092"/>
      <c r="BR96" s="1092"/>
      <c r="BS96" s="1092"/>
      <c r="BT96" s="1092"/>
      <c r="BU96" s="1092"/>
      <c r="BV96" s="1092"/>
      <c r="BW96" s="1092"/>
      <c r="BX96" s="1092"/>
      <c r="BY96" s="1092"/>
      <c r="BZ96" s="1092"/>
      <c r="CA96" s="1092"/>
      <c r="CB96" s="1092"/>
      <c r="CC96" s="1092"/>
      <c r="CD96" s="1092"/>
      <c r="CE96" s="1092"/>
      <c r="CF96" s="1092"/>
      <c r="CG96" s="1092"/>
      <c r="CH96" s="1092"/>
      <c r="CI96" s="1092"/>
      <c r="CJ96" s="1092"/>
      <c r="CK96" s="1092"/>
      <c r="CL96" s="1092"/>
      <c r="CM96" s="1092"/>
      <c r="CN96" s="1092"/>
      <c r="CO96" s="1092"/>
      <c r="CP96" s="1092"/>
      <c r="CQ96" s="1092"/>
      <c r="CR96" s="1092"/>
      <c r="CS96" s="1092"/>
      <c r="CT96" s="1092"/>
      <c r="CU96" s="1092"/>
      <c r="CV96" s="1092"/>
      <c r="CW96" s="1092"/>
      <c r="CX96" s="1092"/>
      <c r="CY96" s="1092"/>
      <c r="CZ96" s="1092"/>
      <c r="DA96" s="1092"/>
      <c r="DB96" s="1092"/>
      <c r="DC96" s="1092"/>
      <c r="DD96" s="1092"/>
      <c r="DE96" s="1092"/>
      <c r="DF96" s="1092"/>
      <c r="DG96" s="1092"/>
      <c r="DH96" s="1092"/>
      <c r="DI96" s="1092"/>
      <c r="DJ96" s="1092"/>
      <c r="DK96" s="1092"/>
      <c r="DL96" s="1092"/>
      <c r="DM96" s="1092"/>
      <c r="DN96" s="1092"/>
      <c r="DO96" s="1092"/>
      <c r="DP96" s="1092"/>
      <c r="DQ96" s="1092"/>
      <c r="DR96" s="1092"/>
      <c r="DS96" s="1092"/>
      <c r="DT96" s="1092"/>
      <c r="DU96" s="1092"/>
      <c r="DV96" s="1092"/>
      <c r="DW96" s="1092"/>
      <c r="DX96" s="1092"/>
      <c r="DY96" s="1092"/>
      <c r="DZ96" s="1092"/>
      <c r="EA96" s="1092"/>
      <c r="EB96" s="1092"/>
      <c r="EC96" s="1092"/>
      <c r="ED96" s="1092"/>
      <c r="EE96" s="1092"/>
      <c r="EF96" s="1092"/>
      <c r="EG96" s="1092"/>
      <c r="EH96" s="1092"/>
      <c r="EI96" s="1092"/>
      <c r="EJ96" s="1092"/>
      <c r="EK96" s="1092"/>
      <c r="EL96" s="1092"/>
      <c r="EM96" s="1092"/>
      <c r="EN96" s="1092"/>
      <c r="EO96" s="1092"/>
      <c r="EP96" s="1092"/>
      <c r="EQ96" s="1092"/>
      <c r="ER96" s="1092"/>
      <c r="ES96" s="1092"/>
      <c r="ET96" s="1092"/>
      <c r="EU96" s="1092"/>
      <c r="EV96" s="1092"/>
      <c r="EW96" s="1092"/>
      <c r="EX96" s="1092"/>
      <c r="EY96" s="1093"/>
      <c r="EZ96" s="853" t="s">
        <v>450</v>
      </c>
      <c r="FA96" s="704"/>
      <c r="FB96" s="707" t="str">
        <f>strCheckUnique(FC96:FC100)</f>
        <v/>
      </c>
      <c r="FC96" s="704"/>
      <c r="FD96" s="707"/>
      <c r="FE96" s="704"/>
      <c r="FF96" s="704"/>
      <c r="FG96" s="704"/>
      <c r="FH96" s="704"/>
      <c r="FI96" s="704"/>
      <c r="FJ96" s="704"/>
      <c r="FK96" s="704"/>
      <c r="FL96" s="704"/>
    </row>
    <row r="97" spans="1:168" s="671" customFormat="1" ht="66" customHeight="1">
      <c r="A97" s="1017"/>
      <c r="B97" s="1017"/>
      <c r="C97" s="1017"/>
      <c r="D97" s="1017"/>
      <c r="E97" s="1018"/>
      <c r="F97" s="1017">
        <v>1</v>
      </c>
      <c r="G97" s="709"/>
      <c r="H97" s="1026"/>
      <c r="I97" s="1026"/>
      <c r="J97" s="1026"/>
      <c r="K97" s="718"/>
      <c r="L97" s="879" t="str">
        <f>mergeValue(A97) &amp;"."&amp; mergeValue(B97)&amp;"."&amp; mergeValue(C97)&amp;"."&amp; mergeValue(D97)&amp;"."&amp; mergeValue(E97)&amp;"."&amp; mergeValue(F97)</f>
        <v>1.1.1.1.1.1</v>
      </c>
      <c r="M97" s="725"/>
      <c r="N97" s="1033"/>
      <c r="O97" s="691"/>
      <c r="P97" s="691"/>
      <c r="Q97" s="691"/>
      <c r="R97" s="691"/>
      <c r="S97" s="905"/>
      <c r="T97" s="905"/>
      <c r="U97" s="905"/>
      <c r="V97" s="905"/>
      <c r="W97" s="905"/>
      <c r="X97" s="691"/>
      <c r="Y97" s="1021"/>
      <c r="Z97" s="1037" t="s">
        <v>74</v>
      </c>
      <c r="AA97" s="1021"/>
      <c r="AB97" s="1037" t="s">
        <v>74</v>
      </c>
      <c r="AC97" s="691"/>
      <c r="AD97" s="691"/>
      <c r="AE97" s="691"/>
      <c r="AF97" s="691"/>
      <c r="AG97" s="905"/>
      <c r="AH97" s="905"/>
      <c r="AI97" s="905"/>
      <c r="AJ97" s="905"/>
      <c r="AK97" s="905"/>
      <c r="AL97" s="691"/>
      <c r="AM97" s="1021"/>
      <c r="AN97" s="1037" t="s">
        <v>74</v>
      </c>
      <c r="AO97" s="1021"/>
      <c r="AP97" s="1037" t="s">
        <v>74</v>
      </c>
      <c r="AQ97" s="691"/>
      <c r="AR97" s="691"/>
      <c r="AS97" s="691"/>
      <c r="AT97" s="691"/>
      <c r="AU97" s="905"/>
      <c r="AV97" s="905"/>
      <c r="AW97" s="905"/>
      <c r="AX97" s="905"/>
      <c r="AY97" s="905"/>
      <c r="AZ97" s="691"/>
      <c r="BA97" s="1021"/>
      <c r="BB97" s="1037" t="s">
        <v>74</v>
      </c>
      <c r="BC97" s="1021"/>
      <c r="BD97" s="1037" t="s">
        <v>74</v>
      </c>
      <c r="BE97" s="691"/>
      <c r="BF97" s="691"/>
      <c r="BG97" s="691"/>
      <c r="BH97" s="691"/>
      <c r="BI97" s="905"/>
      <c r="BJ97" s="905"/>
      <c r="BK97" s="905"/>
      <c r="BL97" s="905"/>
      <c r="BM97" s="905"/>
      <c r="BN97" s="691"/>
      <c r="BO97" s="1021"/>
      <c r="BP97" s="1037" t="s">
        <v>74</v>
      </c>
      <c r="BQ97" s="1021"/>
      <c r="BR97" s="1037" t="s">
        <v>74</v>
      </c>
      <c r="BS97" s="691"/>
      <c r="BT97" s="691"/>
      <c r="BU97" s="691"/>
      <c r="BV97" s="691"/>
      <c r="BW97" s="905"/>
      <c r="BX97" s="905"/>
      <c r="BY97" s="905"/>
      <c r="BZ97" s="905"/>
      <c r="CA97" s="905"/>
      <c r="CB97" s="691"/>
      <c r="CC97" s="1021"/>
      <c r="CD97" s="1037" t="s">
        <v>74</v>
      </c>
      <c r="CE97" s="1021"/>
      <c r="CF97" s="1037" t="s">
        <v>74</v>
      </c>
      <c r="CG97" s="691"/>
      <c r="CH97" s="691"/>
      <c r="CI97" s="691"/>
      <c r="CJ97" s="691"/>
      <c r="CK97" s="905"/>
      <c r="CL97" s="905"/>
      <c r="CM97" s="905"/>
      <c r="CN97" s="905"/>
      <c r="CO97" s="905"/>
      <c r="CP97" s="691"/>
      <c r="CQ97" s="1021"/>
      <c r="CR97" s="1037" t="s">
        <v>74</v>
      </c>
      <c r="CS97" s="1021"/>
      <c r="CT97" s="1037" t="s">
        <v>74</v>
      </c>
      <c r="CU97" s="691"/>
      <c r="CV97" s="691"/>
      <c r="CW97" s="691"/>
      <c r="CX97" s="691"/>
      <c r="CY97" s="905"/>
      <c r="CZ97" s="905"/>
      <c r="DA97" s="905"/>
      <c r="DB97" s="905"/>
      <c r="DC97" s="905"/>
      <c r="DD97" s="691"/>
      <c r="DE97" s="1021"/>
      <c r="DF97" s="1037" t="s">
        <v>74</v>
      </c>
      <c r="DG97" s="1021"/>
      <c r="DH97" s="1037" t="s">
        <v>74</v>
      </c>
      <c r="DI97" s="691"/>
      <c r="DJ97" s="691"/>
      <c r="DK97" s="691"/>
      <c r="DL97" s="691"/>
      <c r="DM97" s="905"/>
      <c r="DN97" s="905"/>
      <c r="DO97" s="905"/>
      <c r="DP97" s="905"/>
      <c r="DQ97" s="905"/>
      <c r="DR97" s="691"/>
      <c r="DS97" s="1021"/>
      <c r="DT97" s="1037" t="s">
        <v>74</v>
      </c>
      <c r="DU97" s="1021"/>
      <c r="DV97" s="1037" t="s">
        <v>74</v>
      </c>
      <c r="DW97" s="691"/>
      <c r="DX97" s="691"/>
      <c r="DY97" s="691"/>
      <c r="DZ97" s="691"/>
      <c r="EA97" s="905"/>
      <c r="EB97" s="905"/>
      <c r="EC97" s="905"/>
      <c r="ED97" s="905"/>
      <c r="EE97" s="905"/>
      <c r="EF97" s="691"/>
      <c r="EG97" s="1021"/>
      <c r="EH97" s="1037" t="s">
        <v>74</v>
      </c>
      <c r="EI97" s="1021"/>
      <c r="EJ97" s="1037" t="s">
        <v>74</v>
      </c>
      <c r="EK97" s="691"/>
      <c r="EL97" s="691"/>
      <c r="EM97" s="691"/>
      <c r="EN97" s="691"/>
      <c r="EO97" s="905"/>
      <c r="EP97" s="905"/>
      <c r="EQ97" s="905"/>
      <c r="ER97" s="905"/>
      <c r="ES97" s="905"/>
      <c r="ET97" s="691"/>
      <c r="EU97" s="1021"/>
      <c r="EV97" s="1037" t="s">
        <v>74</v>
      </c>
      <c r="EW97" s="1021"/>
      <c r="EX97" s="1037" t="s">
        <v>75</v>
      </c>
      <c r="EY97" s="699"/>
      <c r="EZ97" s="989" t="s">
        <v>629</v>
      </c>
      <c r="FA97" s="704" t="str">
        <f>strCheckDate(O98:EY98)</f>
        <v/>
      </c>
      <c r="FB97" s="704"/>
      <c r="FC97" s="707" t="str">
        <f>IF(M97="","",M97 )</f>
        <v/>
      </c>
      <c r="FD97" s="707"/>
      <c r="FE97" s="707"/>
      <c r="FF97" s="707"/>
      <c r="FG97" s="704"/>
      <c r="FH97" s="704"/>
      <c r="FI97" s="704"/>
      <c r="FJ97" s="704"/>
      <c r="FK97" s="704"/>
      <c r="FL97" s="704"/>
    </row>
    <row r="98" spans="1:168" s="671" customFormat="1" ht="14.25" hidden="1" customHeight="1">
      <c r="A98" s="1017"/>
      <c r="B98" s="1017"/>
      <c r="C98" s="1017"/>
      <c r="D98" s="1017"/>
      <c r="E98" s="1018"/>
      <c r="F98" s="1017"/>
      <c r="G98" s="709"/>
      <c r="H98" s="1026"/>
      <c r="I98" s="1026"/>
      <c r="J98" s="1026"/>
      <c r="K98" s="718"/>
      <c r="L98" s="683"/>
      <c r="M98" s="721"/>
      <c r="N98" s="1033"/>
      <c r="O98" s="705"/>
      <c r="P98" s="705"/>
      <c r="Q98" s="702"/>
      <c r="R98" s="703" t="str">
        <f>Y97 &amp; "-" &amp; AA97</f>
        <v>-</v>
      </c>
      <c r="S98" s="703"/>
      <c r="T98" s="703"/>
      <c r="U98" s="703"/>
      <c r="V98" s="703"/>
      <c r="W98" s="703"/>
      <c r="X98" s="703"/>
      <c r="Y98" s="1021"/>
      <c r="Z98" s="1037"/>
      <c r="AA98" s="1030"/>
      <c r="AB98" s="1037"/>
      <c r="AC98" s="705"/>
      <c r="AD98" s="705"/>
      <c r="AE98" s="702"/>
      <c r="AF98" s="703" t="str">
        <f>AM97 &amp; "-" &amp; AO97</f>
        <v>-</v>
      </c>
      <c r="AG98" s="703"/>
      <c r="AH98" s="703"/>
      <c r="AI98" s="703"/>
      <c r="AJ98" s="703"/>
      <c r="AK98" s="703"/>
      <c r="AL98" s="703"/>
      <c r="AM98" s="1021"/>
      <c r="AN98" s="1037"/>
      <c r="AO98" s="1030"/>
      <c r="AP98" s="1037"/>
      <c r="AQ98" s="705"/>
      <c r="AR98" s="705"/>
      <c r="AS98" s="702"/>
      <c r="AT98" s="703" t="str">
        <f>BA97 &amp; "-" &amp; BC97</f>
        <v>-</v>
      </c>
      <c r="AU98" s="703"/>
      <c r="AV98" s="703"/>
      <c r="AW98" s="703"/>
      <c r="AX98" s="703"/>
      <c r="AY98" s="703"/>
      <c r="AZ98" s="703"/>
      <c r="BA98" s="1021"/>
      <c r="BB98" s="1037"/>
      <c r="BC98" s="1030"/>
      <c r="BD98" s="1037"/>
      <c r="BE98" s="705"/>
      <c r="BF98" s="705"/>
      <c r="BG98" s="702"/>
      <c r="BH98" s="703" t="str">
        <f>BO97 &amp; "-" &amp; BQ97</f>
        <v>-</v>
      </c>
      <c r="BI98" s="703"/>
      <c r="BJ98" s="703"/>
      <c r="BK98" s="703"/>
      <c r="BL98" s="703"/>
      <c r="BM98" s="703"/>
      <c r="BN98" s="703"/>
      <c r="BO98" s="1021"/>
      <c r="BP98" s="1037"/>
      <c r="BQ98" s="1030"/>
      <c r="BR98" s="1037"/>
      <c r="BS98" s="705"/>
      <c r="BT98" s="705"/>
      <c r="BU98" s="702"/>
      <c r="BV98" s="703" t="str">
        <f>CC97 &amp; "-" &amp; CE97</f>
        <v>-</v>
      </c>
      <c r="BW98" s="703"/>
      <c r="BX98" s="703"/>
      <c r="BY98" s="703"/>
      <c r="BZ98" s="703"/>
      <c r="CA98" s="703"/>
      <c r="CB98" s="703"/>
      <c r="CC98" s="1021"/>
      <c r="CD98" s="1037"/>
      <c r="CE98" s="1030"/>
      <c r="CF98" s="1037"/>
      <c r="CG98" s="705"/>
      <c r="CH98" s="705"/>
      <c r="CI98" s="702"/>
      <c r="CJ98" s="703" t="str">
        <f>CQ97 &amp; "-" &amp; CS97</f>
        <v>-</v>
      </c>
      <c r="CK98" s="703"/>
      <c r="CL98" s="703"/>
      <c r="CM98" s="703"/>
      <c r="CN98" s="703"/>
      <c r="CO98" s="703"/>
      <c r="CP98" s="703"/>
      <c r="CQ98" s="1021"/>
      <c r="CR98" s="1037"/>
      <c r="CS98" s="1030"/>
      <c r="CT98" s="1037"/>
      <c r="CU98" s="705"/>
      <c r="CV98" s="705"/>
      <c r="CW98" s="702"/>
      <c r="CX98" s="703" t="str">
        <f>DE97 &amp; "-" &amp; DG97</f>
        <v>-</v>
      </c>
      <c r="CY98" s="703"/>
      <c r="CZ98" s="703"/>
      <c r="DA98" s="703"/>
      <c r="DB98" s="703"/>
      <c r="DC98" s="703"/>
      <c r="DD98" s="703"/>
      <c r="DE98" s="1021"/>
      <c r="DF98" s="1037"/>
      <c r="DG98" s="1030"/>
      <c r="DH98" s="1037"/>
      <c r="DI98" s="705"/>
      <c r="DJ98" s="705"/>
      <c r="DK98" s="702"/>
      <c r="DL98" s="703" t="str">
        <f>DS97 &amp; "-" &amp; DU97</f>
        <v>-</v>
      </c>
      <c r="DM98" s="703"/>
      <c r="DN98" s="703"/>
      <c r="DO98" s="703"/>
      <c r="DP98" s="703"/>
      <c r="DQ98" s="703"/>
      <c r="DR98" s="703"/>
      <c r="DS98" s="1021"/>
      <c r="DT98" s="1037"/>
      <c r="DU98" s="1030"/>
      <c r="DV98" s="1037"/>
      <c r="DW98" s="705"/>
      <c r="DX98" s="705"/>
      <c r="DY98" s="702"/>
      <c r="DZ98" s="703" t="str">
        <f>EG97 &amp; "-" &amp; EI97</f>
        <v>-</v>
      </c>
      <c r="EA98" s="703"/>
      <c r="EB98" s="703"/>
      <c r="EC98" s="703"/>
      <c r="ED98" s="703"/>
      <c r="EE98" s="703"/>
      <c r="EF98" s="703"/>
      <c r="EG98" s="1021"/>
      <c r="EH98" s="1037"/>
      <c r="EI98" s="1030"/>
      <c r="EJ98" s="1037"/>
      <c r="EK98" s="705"/>
      <c r="EL98" s="705"/>
      <c r="EM98" s="702"/>
      <c r="EN98" s="703" t="str">
        <f>EU97 &amp; "-" &amp; EW97</f>
        <v>-</v>
      </c>
      <c r="EO98" s="703"/>
      <c r="EP98" s="703"/>
      <c r="EQ98" s="703"/>
      <c r="ER98" s="703"/>
      <c r="ES98" s="703"/>
      <c r="ET98" s="703"/>
      <c r="EU98" s="1021"/>
      <c r="EV98" s="1037"/>
      <c r="EW98" s="1030"/>
      <c r="EX98" s="1037"/>
      <c r="EY98" s="699"/>
      <c r="EZ98" s="990"/>
      <c r="FA98" s="704"/>
      <c r="FB98" s="704"/>
      <c r="FC98" s="704"/>
      <c r="FD98" s="707"/>
      <c r="FE98" s="704"/>
      <c r="FF98" s="704"/>
      <c r="FG98" s="704"/>
      <c r="FH98" s="704"/>
      <c r="FI98" s="704"/>
      <c r="FJ98" s="704"/>
      <c r="FK98" s="704"/>
      <c r="FL98" s="704"/>
    </row>
    <row r="99" spans="1:168" s="671" customFormat="1" ht="14.25" hidden="1" customHeight="1">
      <c r="A99" s="1017"/>
      <c r="B99" s="1017"/>
      <c r="C99" s="1017"/>
      <c r="D99" s="1017"/>
      <c r="E99" s="1018"/>
      <c r="F99" s="1017"/>
      <c r="G99" s="709"/>
      <c r="H99" s="1026"/>
      <c r="I99" s="1026"/>
      <c r="J99" s="1026"/>
      <c r="K99" s="718"/>
      <c r="L99" s="675"/>
      <c r="M99" s="686"/>
      <c r="N99" s="692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97"/>
      <c r="Z99" s="693"/>
      <c r="AA99" s="693"/>
      <c r="AB99" s="693"/>
      <c r="AC99" s="676"/>
      <c r="AD99" s="676"/>
      <c r="AE99" s="676"/>
      <c r="AF99" s="676"/>
      <c r="AG99" s="676"/>
      <c r="AH99" s="676"/>
      <c r="AI99" s="676"/>
      <c r="AJ99" s="676"/>
      <c r="AK99" s="676"/>
      <c r="AL99" s="676"/>
      <c r="AM99" s="697"/>
      <c r="AN99" s="844"/>
      <c r="AO99" s="844"/>
      <c r="AP99" s="844"/>
      <c r="AQ99" s="676"/>
      <c r="AR99" s="676"/>
      <c r="AS99" s="676"/>
      <c r="AT99" s="676"/>
      <c r="AU99" s="676"/>
      <c r="AV99" s="676"/>
      <c r="AW99" s="676"/>
      <c r="AX99" s="676"/>
      <c r="AY99" s="676"/>
      <c r="AZ99" s="676"/>
      <c r="BA99" s="697"/>
      <c r="BB99" s="844"/>
      <c r="BC99" s="844"/>
      <c r="BD99" s="844"/>
      <c r="BE99" s="676"/>
      <c r="BF99" s="676"/>
      <c r="BG99" s="676"/>
      <c r="BH99" s="676"/>
      <c r="BI99" s="676"/>
      <c r="BJ99" s="676"/>
      <c r="BK99" s="676"/>
      <c r="BL99" s="676"/>
      <c r="BM99" s="676"/>
      <c r="BN99" s="676"/>
      <c r="BO99" s="697"/>
      <c r="BP99" s="844"/>
      <c r="BQ99" s="844"/>
      <c r="BR99" s="844"/>
      <c r="BS99" s="676"/>
      <c r="BT99" s="676"/>
      <c r="BU99" s="676"/>
      <c r="BV99" s="676"/>
      <c r="BW99" s="676"/>
      <c r="BX99" s="676"/>
      <c r="BY99" s="676"/>
      <c r="BZ99" s="676"/>
      <c r="CA99" s="676"/>
      <c r="CB99" s="676"/>
      <c r="CC99" s="697"/>
      <c r="CD99" s="844"/>
      <c r="CE99" s="844"/>
      <c r="CF99" s="844"/>
      <c r="CG99" s="676"/>
      <c r="CH99" s="676"/>
      <c r="CI99" s="676"/>
      <c r="CJ99" s="676"/>
      <c r="CK99" s="676"/>
      <c r="CL99" s="676"/>
      <c r="CM99" s="676"/>
      <c r="CN99" s="676"/>
      <c r="CO99" s="676"/>
      <c r="CP99" s="676"/>
      <c r="CQ99" s="697"/>
      <c r="CR99" s="844"/>
      <c r="CS99" s="844"/>
      <c r="CT99" s="844"/>
      <c r="CU99" s="676"/>
      <c r="CV99" s="676"/>
      <c r="CW99" s="676"/>
      <c r="CX99" s="676"/>
      <c r="CY99" s="676"/>
      <c r="CZ99" s="676"/>
      <c r="DA99" s="676"/>
      <c r="DB99" s="676"/>
      <c r="DC99" s="676"/>
      <c r="DD99" s="676"/>
      <c r="DE99" s="697"/>
      <c r="DF99" s="844"/>
      <c r="DG99" s="844"/>
      <c r="DH99" s="844"/>
      <c r="DI99" s="676"/>
      <c r="DJ99" s="676"/>
      <c r="DK99" s="676"/>
      <c r="DL99" s="676"/>
      <c r="DM99" s="676"/>
      <c r="DN99" s="676"/>
      <c r="DO99" s="676"/>
      <c r="DP99" s="676"/>
      <c r="DQ99" s="676"/>
      <c r="DR99" s="676"/>
      <c r="DS99" s="697"/>
      <c r="DT99" s="844"/>
      <c r="DU99" s="844"/>
      <c r="DV99" s="844"/>
      <c r="DW99" s="676"/>
      <c r="DX99" s="676"/>
      <c r="DY99" s="676"/>
      <c r="DZ99" s="676"/>
      <c r="EA99" s="676"/>
      <c r="EB99" s="676"/>
      <c r="EC99" s="676"/>
      <c r="ED99" s="676"/>
      <c r="EE99" s="676"/>
      <c r="EF99" s="676"/>
      <c r="EG99" s="697"/>
      <c r="EH99" s="844"/>
      <c r="EI99" s="844"/>
      <c r="EJ99" s="844"/>
      <c r="EK99" s="676"/>
      <c r="EL99" s="676"/>
      <c r="EM99" s="676"/>
      <c r="EN99" s="676"/>
      <c r="EO99" s="676"/>
      <c r="EP99" s="676"/>
      <c r="EQ99" s="676"/>
      <c r="ER99" s="676"/>
      <c r="ES99" s="676"/>
      <c r="ET99" s="676"/>
      <c r="EU99" s="697"/>
      <c r="EV99" s="844"/>
      <c r="EW99" s="844"/>
      <c r="EX99" s="844"/>
      <c r="EY99" s="690"/>
      <c r="EZ99" s="990"/>
      <c r="FA99" s="704"/>
      <c r="FB99" s="704"/>
      <c r="FC99" s="704"/>
      <c r="FD99" s="707"/>
      <c r="FE99" s="704"/>
      <c r="FF99" s="704"/>
      <c r="FG99" s="704"/>
      <c r="FH99" s="704"/>
      <c r="FI99" s="704"/>
      <c r="FJ99" s="704"/>
      <c r="FK99" s="704"/>
      <c r="FL99" s="704"/>
    </row>
    <row r="100" spans="1:168" s="670" customFormat="1" ht="15" customHeight="1">
      <c r="A100" s="1017"/>
      <c r="B100" s="1017"/>
      <c r="C100" s="1017"/>
      <c r="D100" s="1017"/>
      <c r="E100" s="1018"/>
      <c r="F100" s="713"/>
      <c r="G100" s="711"/>
      <c r="H100" s="1026"/>
      <c r="I100" s="1026"/>
      <c r="J100" s="718"/>
      <c r="K100" s="695"/>
      <c r="L100" s="675"/>
      <c r="M100" s="685" t="s">
        <v>385</v>
      </c>
      <c r="N100" s="692"/>
      <c r="O100" s="676"/>
      <c r="P100" s="676"/>
      <c r="Q100" s="676"/>
      <c r="R100" s="676"/>
      <c r="S100" s="676"/>
      <c r="T100" s="676"/>
      <c r="U100" s="676"/>
      <c r="V100" s="676"/>
      <c r="W100" s="676"/>
      <c r="X100" s="676"/>
      <c r="Y100" s="697"/>
      <c r="Z100" s="693"/>
      <c r="AA100" s="693"/>
      <c r="AB100" s="693"/>
      <c r="AC100" s="676"/>
      <c r="AD100" s="676"/>
      <c r="AE100" s="676"/>
      <c r="AF100" s="676"/>
      <c r="AG100" s="676"/>
      <c r="AH100" s="676"/>
      <c r="AI100" s="676"/>
      <c r="AJ100" s="676"/>
      <c r="AK100" s="676"/>
      <c r="AL100" s="676"/>
      <c r="AM100" s="697"/>
      <c r="AN100" s="844"/>
      <c r="AO100" s="844"/>
      <c r="AP100" s="844"/>
      <c r="AQ100" s="676"/>
      <c r="AR100" s="676"/>
      <c r="AS100" s="676"/>
      <c r="AT100" s="676"/>
      <c r="AU100" s="676"/>
      <c r="AV100" s="676"/>
      <c r="AW100" s="676"/>
      <c r="AX100" s="676"/>
      <c r="AY100" s="676"/>
      <c r="AZ100" s="676"/>
      <c r="BA100" s="697"/>
      <c r="BB100" s="844"/>
      <c r="BC100" s="844"/>
      <c r="BD100" s="844"/>
      <c r="BE100" s="676"/>
      <c r="BF100" s="676"/>
      <c r="BG100" s="676"/>
      <c r="BH100" s="676"/>
      <c r="BI100" s="676"/>
      <c r="BJ100" s="676"/>
      <c r="BK100" s="676"/>
      <c r="BL100" s="676"/>
      <c r="BM100" s="676"/>
      <c r="BN100" s="676"/>
      <c r="BO100" s="697"/>
      <c r="BP100" s="844"/>
      <c r="BQ100" s="844"/>
      <c r="BR100" s="844"/>
      <c r="BS100" s="676"/>
      <c r="BT100" s="676"/>
      <c r="BU100" s="676"/>
      <c r="BV100" s="676"/>
      <c r="BW100" s="676"/>
      <c r="BX100" s="676"/>
      <c r="BY100" s="676"/>
      <c r="BZ100" s="676"/>
      <c r="CA100" s="676"/>
      <c r="CB100" s="676"/>
      <c r="CC100" s="697"/>
      <c r="CD100" s="844"/>
      <c r="CE100" s="844"/>
      <c r="CF100" s="844"/>
      <c r="CG100" s="676"/>
      <c r="CH100" s="676"/>
      <c r="CI100" s="676"/>
      <c r="CJ100" s="676"/>
      <c r="CK100" s="676"/>
      <c r="CL100" s="676"/>
      <c r="CM100" s="676"/>
      <c r="CN100" s="676"/>
      <c r="CO100" s="676"/>
      <c r="CP100" s="676"/>
      <c r="CQ100" s="697"/>
      <c r="CR100" s="844"/>
      <c r="CS100" s="844"/>
      <c r="CT100" s="844"/>
      <c r="CU100" s="676"/>
      <c r="CV100" s="676"/>
      <c r="CW100" s="676"/>
      <c r="CX100" s="676"/>
      <c r="CY100" s="676"/>
      <c r="CZ100" s="676"/>
      <c r="DA100" s="676"/>
      <c r="DB100" s="676"/>
      <c r="DC100" s="676"/>
      <c r="DD100" s="676"/>
      <c r="DE100" s="697"/>
      <c r="DF100" s="844"/>
      <c r="DG100" s="844"/>
      <c r="DH100" s="844"/>
      <c r="DI100" s="676"/>
      <c r="DJ100" s="676"/>
      <c r="DK100" s="676"/>
      <c r="DL100" s="676"/>
      <c r="DM100" s="676"/>
      <c r="DN100" s="676"/>
      <c r="DO100" s="676"/>
      <c r="DP100" s="676"/>
      <c r="DQ100" s="676"/>
      <c r="DR100" s="676"/>
      <c r="DS100" s="697"/>
      <c r="DT100" s="844"/>
      <c r="DU100" s="844"/>
      <c r="DV100" s="844"/>
      <c r="DW100" s="676"/>
      <c r="DX100" s="676"/>
      <c r="DY100" s="676"/>
      <c r="DZ100" s="676"/>
      <c r="EA100" s="676"/>
      <c r="EB100" s="676"/>
      <c r="EC100" s="676"/>
      <c r="ED100" s="676"/>
      <c r="EE100" s="676"/>
      <c r="EF100" s="676"/>
      <c r="EG100" s="697"/>
      <c r="EH100" s="844"/>
      <c r="EI100" s="844"/>
      <c r="EJ100" s="844"/>
      <c r="EK100" s="676"/>
      <c r="EL100" s="676"/>
      <c r="EM100" s="676"/>
      <c r="EN100" s="676"/>
      <c r="EO100" s="676"/>
      <c r="EP100" s="676"/>
      <c r="EQ100" s="676"/>
      <c r="ER100" s="676"/>
      <c r="ES100" s="676"/>
      <c r="ET100" s="676"/>
      <c r="EU100" s="697"/>
      <c r="EV100" s="844"/>
      <c r="EW100" s="844"/>
      <c r="EX100" s="844"/>
      <c r="EY100" s="690"/>
      <c r="EZ100" s="991"/>
      <c r="FA100" s="706"/>
      <c r="FB100" s="706"/>
      <c r="FC100" s="706"/>
      <c r="FD100" s="707"/>
      <c r="FE100" s="706"/>
      <c r="FF100" s="704"/>
      <c r="FG100" s="704"/>
      <c r="FH100" s="706"/>
      <c r="FI100" s="706"/>
      <c r="FJ100" s="706"/>
      <c r="FK100" s="706"/>
      <c r="FL100" s="706"/>
    </row>
    <row r="101" spans="1:168" s="670" customFormat="1" ht="14.25">
      <c r="A101" s="1017"/>
      <c r="B101" s="1017"/>
      <c r="C101" s="1017"/>
      <c r="D101" s="1017"/>
      <c r="E101" s="712"/>
      <c r="F101" s="713"/>
      <c r="G101" s="711"/>
      <c r="H101" s="1026"/>
      <c r="I101" s="673"/>
      <c r="J101" s="673"/>
      <c r="K101" s="695"/>
      <c r="L101" s="675"/>
      <c r="M101" s="682" t="s">
        <v>13</v>
      </c>
      <c r="N101" s="692"/>
      <c r="O101" s="676"/>
      <c r="P101" s="676"/>
      <c r="Q101" s="676"/>
      <c r="R101" s="676"/>
      <c r="S101" s="676"/>
      <c r="T101" s="676"/>
      <c r="U101" s="676"/>
      <c r="V101" s="676"/>
      <c r="W101" s="676"/>
      <c r="X101" s="676"/>
      <c r="Y101" s="697"/>
      <c r="Z101" s="693"/>
      <c r="AA101" s="693"/>
      <c r="AB101" s="692"/>
      <c r="AC101" s="676"/>
      <c r="AD101" s="676"/>
      <c r="AE101" s="676"/>
      <c r="AF101" s="676"/>
      <c r="AG101" s="676"/>
      <c r="AH101" s="676"/>
      <c r="AI101" s="676"/>
      <c r="AJ101" s="676"/>
      <c r="AK101" s="676"/>
      <c r="AL101" s="676"/>
      <c r="AM101" s="697"/>
      <c r="AN101" s="844"/>
      <c r="AO101" s="844"/>
      <c r="AP101" s="692"/>
      <c r="AQ101" s="676"/>
      <c r="AR101" s="676"/>
      <c r="AS101" s="676"/>
      <c r="AT101" s="676"/>
      <c r="AU101" s="676"/>
      <c r="AV101" s="676"/>
      <c r="AW101" s="676"/>
      <c r="AX101" s="676"/>
      <c r="AY101" s="676"/>
      <c r="AZ101" s="676"/>
      <c r="BA101" s="697"/>
      <c r="BB101" s="844"/>
      <c r="BC101" s="844"/>
      <c r="BD101" s="692"/>
      <c r="BE101" s="676"/>
      <c r="BF101" s="676"/>
      <c r="BG101" s="676"/>
      <c r="BH101" s="676"/>
      <c r="BI101" s="676"/>
      <c r="BJ101" s="676"/>
      <c r="BK101" s="676"/>
      <c r="BL101" s="676"/>
      <c r="BM101" s="676"/>
      <c r="BN101" s="676"/>
      <c r="BO101" s="697"/>
      <c r="BP101" s="844"/>
      <c r="BQ101" s="844"/>
      <c r="BR101" s="692"/>
      <c r="BS101" s="676"/>
      <c r="BT101" s="676"/>
      <c r="BU101" s="676"/>
      <c r="BV101" s="676"/>
      <c r="BW101" s="676"/>
      <c r="BX101" s="676"/>
      <c r="BY101" s="676"/>
      <c r="BZ101" s="676"/>
      <c r="CA101" s="676"/>
      <c r="CB101" s="676"/>
      <c r="CC101" s="697"/>
      <c r="CD101" s="844"/>
      <c r="CE101" s="844"/>
      <c r="CF101" s="692"/>
      <c r="CG101" s="676"/>
      <c r="CH101" s="676"/>
      <c r="CI101" s="676"/>
      <c r="CJ101" s="676"/>
      <c r="CK101" s="676"/>
      <c r="CL101" s="676"/>
      <c r="CM101" s="676"/>
      <c r="CN101" s="676"/>
      <c r="CO101" s="676"/>
      <c r="CP101" s="676"/>
      <c r="CQ101" s="697"/>
      <c r="CR101" s="844"/>
      <c r="CS101" s="844"/>
      <c r="CT101" s="692"/>
      <c r="CU101" s="676"/>
      <c r="CV101" s="676"/>
      <c r="CW101" s="676"/>
      <c r="CX101" s="676"/>
      <c r="CY101" s="676"/>
      <c r="CZ101" s="676"/>
      <c r="DA101" s="676"/>
      <c r="DB101" s="676"/>
      <c r="DC101" s="676"/>
      <c r="DD101" s="676"/>
      <c r="DE101" s="697"/>
      <c r="DF101" s="844"/>
      <c r="DG101" s="844"/>
      <c r="DH101" s="692"/>
      <c r="DI101" s="676"/>
      <c r="DJ101" s="676"/>
      <c r="DK101" s="676"/>
      <c r="DL101" s="676"/>
      <c r="DM101" s="676"/>
      <c r="DN101" s="676"/>
      <c r="DO101" s="676"/>
      <c r="DP101" s="676"/>
      <c r="DQ101" s="676"/>
      <c r="DR101" s="676"/>
      <c r="DS101" s="697"/>
      <c r="DT101" s="844"/>
      <c r="DU101" s="844"/>
      <c r="DV101" s="692"/>
      <c r="DW101" s="676"/>
      <c r="DX101" s="676"/>
      <c r="DY101" s="676"/>
      <c r="DZ101" s="676"/>
      <c r="EA101" s="676"/>
      <c r="EB101" s="676"/>
      <c r="EC101" s="676"/>
      <c r="ED101" s="676"/>
      <c r="EE101" s="676"/>
      <c r="EF101" s="676"/>
      <c r="EG101" s="697"/>
      <c r="EH101" s="844"/>
      <c r="EI101" s="844"/>
      <c r="EJ101" s="692"/>
      <c r="EK101" s="676"/>
      <c r="EL101" s="676"/>
      <c r="EM101" s="676"/>
      <c r="EN101" s="676"/>
      <c r="EO101" s="676"/>
      <c r="EP101" s="676"/>
      <c r="EQ101" s="676"/>
      <c r="ER101" s="676"/>
      <c r="ES101" s="676"/>
      <c r="ET101" s="676"/>
      <c r="EU101" s="697"/>
      <c r="EV101" s="844"/>
      <c r="EW101" s="844"/>
      <c r="EX101" s="692"/>
      <c r="EY101" s="693"/>
      <c r="EZ101" s="690"/>
      <c r="FA101" s="706"/>
      <c r="FB101" s="706"/>
      <c r="FC101" s="706"/>
      <c r="FD101" s="706"/>
      <c r="FE101" s="706"/>
      <c r="FF101" s="706"/>
      <c r="FG101" s="706"/>
      <c r="FH101" s="706"/>
      <c r="FI101" s="706"/>
      <c r="FJ101" s="706"/>
      <c r="FK101" s="706"/>
      <c r="FL101" s="706"/>
    </row>
    <row r="102" spans="1:168" s="670" customFormat="1" ht="14.25">
      <c r="A102" s="1017"/>
      <c r="B102" s="1017"/>
      <c r="C102" s="1017"/>
      <c r="D102" s="714"/>
      <c r="E102" s="714"/>
      <c r="F102" s="715"/>
      <c r="G102" s="714"/>
      <c r="H102" s="711"/>
      <c r="I102" s="695"/>
      <c r="J102" s="673"/>
      <c r="K102" s="688"/>
      <c r="L102" s="675"/>
      <c r="M102" s="681" t="s">
        <v>386</v>
      </c>
      <c r="N102" s="680"/>
      <c r="O102" s="676"/>
      <c r="P102" s="676"/>
      <c r="Q102" s="676"/>
      <c r="R102" s="676"/>
      <c r="S102" s="676"/>
      <c r="T102" s="676"/>
      <c r="U102" s="676"/>
      <c r="V102" s="676"/>
      <c r="W102" s="676"/>
      <c r="X102" s="676"/>
      <c r="Y102" s="697"/>
      <c r="Z102" s="693"/>
      <c r="AA102" s="693"/>
      <c r="AB102" s="692"/>
      <c r="AC102" s="676"/>
      <c r="AD102" s="676"/>
      <c r="AE102" s="676"/>
      <c r="AF102" s="676"/>
      <c r="AG102" s="676"/>
      <c r="AH102" s="676"/>
      <c r="AI102" s="676"/>
      <c r="AJ102" s="676"/>
      <c r="AK102" s="676"/>
      <c r="AL102" s="676"/>
      <c r="AM102" s="697"/>
      <c r="AN102" s="844"/>
      <c r="AO102" s="844"/>
      <c r="AP102" s="692"/>
      <c r="AQ102" s="676"/>
      <c r="AR102" s="676"/>
      <c r="AS102" s="676"/>
      <c r="AT102" s="676"/>
      <c r="AU102" s="676"/>
      <c r="AV102" s="676"/>
      <c r="AW102" s="676"/>
      <c r="AX102" s="676"/>
      <c r="AY102" s="676"/>
      <c r="AZ102" s="676"/>
      <c r="BA102" s="697"/>
      <c r="BB102" s="844"/>
      <c r="BC102" s="844"/>
      <c r="BD102" s="692"/>
      <c r="BE102" s="676"/>
      <c r="BF102" s="676"/>
      <c r="BG102" s="676"/>
      <c r="BH102" s="676"/>
      <c r="BI102" s="676"/>
      <c r="BJ102" s="676"/>
      <c r="BK102" s="676"/>
      <c r="BL102" s="676"/>
      <c r="BM102" s="676"/>
      <c r="BN102" s="676"/>
      <c r="BO102" s="697"/>
      <c r="BP102" s="844"/>
      <c r="BQ102" s="844"/>
      <c r="BR102" s="692"/>
      <c r="BS102" s="676"/>
      <c r="BT102" s="676"/>
      <c r="BU102" s="676"/>
      <c r="BV102" s="676"/>
      <c r="BW102" s="676"/>
      <c r="BX102" s="676"/>
      <c r="BY102" s="676"/>
      <c r="BZ102" s="676"/>
      <c r="CA102" s="676"/>
      <c r="CB102" s="676"/>
      <c r="CC102" s="697"/>
      <c r="CD102" s="844"/>
      <c r="CE102" s="844"/>
      <c r="CF102" s="692"/>
      <c r="CG102" s="676"/>
      <c r="CH102" s="676"/>
      <c r="CI102" s="676"/>
      <c r="CJ102" s="676"/>
      <c r="CK102" s="676"/>
      <c r="CL102" s="676"/>
      <c r="CM102" s="676"/>
      <c r="CN102" s="676"/>
      <c r="CO102" s="676"/>
      <c r="CP102" s="676"/>
      <c r="CQ102" s="697"/>
      <c r="CR102" s="844"/>
      <c r="CS102" s="844"/>
      <c r="CT102" s="692"/>
      <c r="CU102" s="676"/>
      <c r="CV102" s="676"/>
      <c r="CW102" s="676"/>
      <c r="CX102" s="676"/>
      <c r="CY102" s="676"/>
      <c r="CZ102" s="676"/>
      <c r="DA102" s="676"/>
      <c r="DB102" s="676"/>
      <c r="DC102" s="676"/>
      <c r="DD102" s="676"/>
      <c r="DE102" s="697"/>
      <c r="DF102" s="844"/>
      <c r="DG102" s="844"/>
      <c r="DH102" s="692"/>
      <c r="DI102" s="676"/>
      <c r="DJ102" s="676"/>
      <c r="DK102" s="676"/>
      <c r="DL102" s="676"/>
      <c r="DM102" s="676"/>
      <c r="DN102" s="676"/>
      <c r="DO102" s="676"/>
      <c r="DP102" s="676"/>
      <c r="DQ102" s="676"/>
      <c r="DR102" s="676"/>
      <c r="DS102" s="697"/>
      <c r="DT102" s="844"/>
      <c r="DU102" s="844"/>
      <c r="DV102" s="692"/>
      <c r="DW102" s="676"/>
      <c r="DX102" s="676"/>
      <c r="DY102" s="676"/>
      <c r="DZ102" s="676"/>
      <c r="EA102" s="676"/>
      <c r="EB102" s="676"/>
      <c r="EC102" s="676"/>
      <c r="ED102" s="676"/>
      <c r="EE102" s="676"/>
      <c r="EF102" s="676"/>
      <c r="EG102" s="697"/>
      <c r="EH102" s="844"/>
      <c r="EI102" s="844"/>
      <c r="EJ102" s="692"/>
      <c r="EK102" s="676"/>
      <c r="EL102" s="676"/>
      <c r="EM102" s="676"/>
      <c r="EN102" s="676"/>
      <c r="EO102" s="676"/>
      <c r="EP102" s="676"/>
      <c r="EQ102" s="676"/>
      <c r="ER102" s="676"/>
      <c r="ES102" s="676"/>
      <c r="ET102" s="676"/>
      <c r="EU102" s="697"/>
      <c r="EV102" s="844"/>
      <c r="EW102" s="844"/>
      <c r="EX102" s="692"/>
      <c r="EY102" s="693"/>
      <c r="EZ102" s="690"/>
      <c r="FA102" s="706"/>
      <c r="FB102" s="706"/>
      <c r="FC102" s="706"/>
      <c r="FD102" s="706"/>
      <c r="FE102" s="706"/>
      <c r="FF102" s="706"/>
      <c r="FG102" s="706"/>
      <c r="FH102" s="706"/>
      <c r="FI102" s="706"/>
      <c r="FJ102" s="706"/>
      <c r="FK102" s="706"/>
      <c r="FL102" s="706"/>
    </row>
    <row r="103" spans="1:168" s="670" customFormat="1" ht="14.25">
      <c r="A103" s="1017"/>
      <c r="B103" s="1017"/>
      <c r="C103" s="714"/>
      <c r="D103" s="714"/>
      <c r="E103" s="714"/>
      <c r="F103" s="715"/>
      <c r="G103" s="714"/>
      <c r="H103" s="711"/>
      <c r="I103" s="695"/>
      <c r="J103" s="673"/>
      <c r="K103" s="688"/>
      <c r="L103" s="675"/>
      <c r="M103" s="680" t="s">
        <v>365</v>
      </c>
      <c r="N103" s="680"/>
      <c r="O103" s="680"/>
      <c r="P103" s="680"/>
      <c r="Q103" s="680"/>
      <c r="R103" s="680"/>
      <c r="S103" s="680"/>
      <c r="T103" s="680"/>
      <c r="U103" s="680"/>
      <c r="V103" s="680"/>
      <c r="W103" s="680"/>
      <c r="X103" s="680"/>
      <c r="Y103" s="697"/>
      <c r="Z103" s="693"/>
      <c r="AA103" s="693"/>
      <c r="AB103" s="692"/>
      <c r="AC103" s="757"/>
      <c r="AD103" s="757"/>
      <c r="AE103" s="757"/>
      <c r="AF103" s="757"/>
      <c r="AG103" s="757"/>
      <c r="AH103" s="757"/>
      <c r="AI103" s="757"/>
      <c r="AJ103" s="757"/>
      <c r="AK103" s="757"/>
      <c r="AL103" s="757"/>
      <c r="AM103" s="697"/>
      <c r="AN103" s="844"/>
      <c r="AO103" s="844"/>
      <c r="AP103" s="692"/>
      <c r="AQ103" s="757"/>
      <c r="AR103" s="757"/>
      <c r="AS103" s="757"/>
      <c r="AT103" s="757"/>
      <c r="AU103" s="757"/>
      <c r="AV103" s="757"/>
      <c r="AW103" s="757"/>
      <c r="AX103" s="757"/>
      <c r="AY103" s="757"/>
      <c r="AZ103" s="757"/>
      <c r="BA103" s="697"/>
      <c r="BB103" s="844"/>
      <c r="BC103" s="844"/>
      <c r="BD103" s="692"/>
      <c r="BE103" s="757"/>
      <c r="BF103" s="757"/>
      <c r="BG103" s="757"/>
      <c r="BH103" s="757"/>
      <c r="BI103" s="757"/>
      <c r="BJ103" s="757"/>
      <c r="BK103" s="757"/>
      <c r="BL103" s="757"/>
      <c r="BM103" s="757"/>
      <c r="BN103" s="757"/>
      <c r="BO103" s="697"/>
      <c r="BP103" s="844"/>
      <c r="BQ103" s="844"/>
      <c r="BR103" s="692"/>
      <c r="BS103" s="757"/>
      <c r="BT103" s="757"/>
      <c r="BU103" s="757"/>
      <c r="BV103" s="757"/>
      <c r="BW103" s="757"/>
      <c r="BX103" s="757"/>
      <c r="BY103" s="757"/>
      <c r="BZ103" s="757"/>
      <c r="CA103" s="757"/>
      <c r="CB103" s="757"/>
      <c r="CC103" s="697"/>
      <c r="CD103" s="844"/>
      <c r="CE103" s="844"/>
      <c r="CF103" s="692"/>
      <c r="CG103" s="757"/>
      <c r="CH103" s="757"/>
      <c r="CI103" s="757"/>
      <c r="CJ103" s="757"/>
      <c r="CK103" s="757"/>
      <c r="CL103" s="757"/>
      <c r="CM103" s="757"/>
      <c r="CN103" s="757"/>
      <c r="CO103" s="757"/>
      <c r="CP103" s="757"/>
      <c r="CQ103" s="697"/>
      <c r="CR103" s="844"/>
      <c r="CS103" s="844"/>
      <c r="CT103" s="692"/>
      <c r="CU103" s="757"/>
      <c r="CV103" s="757"/>
      <c r="CW103" s="757"/>
      <c r="CX103" s="757"/>
      <c r="CY103" s="757"/>
      <c r="CZ103" s="757"/>
      <c r="DA103" s="757"/>
      <c r="DB103" s="757"/>
      <c r="DC103" s="757"/>
      <c r="DD103" s="757"/>
      <c r="DE103" s="697"/>
      <c r="DF103" s="844"/>
      <c r="DG103" s="844"/>
      <c r="DH103" s="692"/>
      <c r="DI103" s="757"/>
      <c r="DJ103" s="757"/>
      <c r="DK103" s="757"/>
      <c r="DL103" s="757"/>
      <c r="DM103" s="757"/>
      <c r="DN103" s="757"/>
      <c r="DO103" s="757"/>
      <c r="DP103" s="757"/>
      <c r="DQ103" s="757"/>
      <c r="DR103" s="757"/>
      <c r="DS103" s="697"/>
      <c r="DT103" s="844"/>
      <c r="DU103" s="844"/>
      <c r="DV103" s="692"/>
      <c r="DW103" s="757"/>
      <c r="DX103" s="757"/>
      <c r="DY103" s="757"/>
      <c r="DZ103" s="757"/>
      <c r="EA103" s="757"/>
      <c r="EB103" s="757"/>
      <c r="EC103" s="757"/>
      <c r="ED103" s="757"/>
      <c r="EE103" s="757"/>
      <c r="EF103" s="757"/>
      <c r="EG103" s="697"/>
      <c r="EH103" s="844"/>
      <c r="EI103" s="844"/>
      <c r="EJ103" s="692"/>
      <c r="EK103" s="757"/>
      <c r="EL103" s="757"/>
      <c r="EM103" s="757"/>
      <c r="EN103" s="757"/>
      <c r="EO103" s="757"/>
      <c r="EP103" s="757"/>
      <c r="EQ103" s="757"/>
      <c r="ER103" s="757"/>
      <c r="ES103" s="757"/>
      <c r="ET103" s="757"/>
      <c r="EU103" s="697"/>
      <c r="EV103" s="844"/>
      <c r="EW103" s="844"/>
      <c r="EX103" s="692"/>
      <c r="EY103" s="693"/>
      <c r="EZ103" s="690"/>
      <c r="FA103" s="706"/>
      <c r="FB103" s="706"/>
      <c r="FC103" s="706"/>
      <c r="FD103" s="706"/>
      <c r="FE103" s="706"/>
      <c r="FF103" s="706"/>
      <c r="FG103" s="706"/>
      <c r="FH103" s="706"/>
      <c r="FI103" s="706"/>
      <c r="FJ103" s="706"/>
      <c r="FK103" s="706"/>
      <c r="FL103" s="706"/>
    </row>
    <row r="104" spans="1:168" s="670" customFormat="1" ht="14.25">
      <c r="A104" s="1017"/>
      <c r="B104" s="714"/>
      <c r="C104" s="714"/>
      <c r="D104" s="714"/>
      <c r="E104" s="714"/>
      <c r="F104" s="715"/>
      <c r="G104" s="714"/>
      <c r="H104" s="711"/>
      <c r="I104" s="695"/>
      <c r="J104" s="673"/>
      <c r="K104" s="688"/>
      <c r="L104" s="675"/>
      <c r="M104" s="687" t="s">
        <v>19</v>
      </c>
      <c r="N104" s="680"/>
      <c r="O104" s="680"/>
      <c r="P104" s="680"/>
      <c r="Q104" s="680"/>
      <c r="R104" s="680"/>
      <c r="S104" s="680"/>
      <c r="T104" s="680"/>
      <c r="U104" s="680"/>
      <c r="V104" s="680"/>
      <c r="W104" s="680"/>
      <c r="X104" s="680"/>
      <c r="Y104" s="697"/>
      <c r="Z104" s="693"/>
      <c r="AA104" s="693"/>
      <c r="AB104" s="692"/>
      <c r="AC104" s="757"/>
      <c r="AD104" s="757"/>
      <c r="AE104" s="757"/>
      <c r="AF104" s="757"/>
      <c r="AG104" s="757"/>
      <c r="AH104" s="757"/>
      <c r="AI104" s="757"/>
      <c r="AJ104" s="757"/>
      <c r="AK104" s="757"/>
      <c r="AL104" s="757"/>
      <c r="AM104" s="697"/>
      <c r="AN104" s="844"/>
      <c r="AO104" s="844"/>
      <c r="AP104" s="692"/>
      <c r="AQ104" s="757"/>
      <c r="AR104" s="757"/>
      <c r="AS104" s="757"/>
      <c r="AT104" s="757"/>
      <c r="AU104" s="757"/>
      <c r="AV104" s="757"/>
      <c r="AW104" s="757"/>
      <c r="AX104" s="757"/>
      <c r="AY104" s="757"/>
      <c r="AZ104" s="757"/>
      <c r="BA104" s="697"/>
      <c r="BB104" s="844"/>
      <c r="BC104" s="844"/>
      <c r="BD104" s="692"/>
      <c r="BE104" s="757"/>
      <c r="BF104" s="757"/>
      <c r="BG104" s="757"/>
      <c r="BH104" s="757"/>
      <c r="BI104" s="757"/>
      <c r="BJ104" s="757"/>
      <c r="BK104" s="757"/>
      <c r="BL104" s="757"/>
      <c r="BM104" s="757"/>
      <c r="BN104" s="757"/>
      <c r="BO104" s="697"/>
      <c r="BP104" s="844"/>
      <c r="BQ104" s="844"/>
      <c r="BR104" s="692"/>
      <c r="BS104" s="757"/>
      <c r="BT104" s="757"/>
      <c r="BU104" s="757"/>
      <c r="BV104" s="757"/>
      <c r="BW104" s="757"/>
      <c r="BX104" s="757"/>
      <c r="BY104" s="757"/>
      <c r="BZ104" s="757"/>
      <c r="CA104" s="757"/>
      <c r="CB104" s="757"/>
      <c r="CC104" s="697"/>
      <c r="CD104" s="844"/>
      <c r="CE104" s="844"/>
      <c r="CF104" s="692"/>
      <c r="CG104" s="757"/>
      <c r="CH104" s="757"/>
      <c r="CI104" s="757"/>
      <c r="CJ104" s="757"/>
      <c r="CK104" s="757"/>
      <c r="CL104" s="757"/>
      <c r="CM104" s="757"/>
      <c r="CN104" s="757"/>
      <c r="CO104" s="757"/>
      <c r="CP104" s="757"/>
      <c r="CQ104" s="697"/>
      <c r="CR104" s="844"/>
      <c r="CS104" s="844"/>
      <c r="CT104" s="692"/>
      <c r="CU104" s="757"/>
      <c r="CV104" s="757"/>
      <c r="CW104" s="757"/>
      <c r="CX104" s="757"/>
      <c r="CY104" s="757"/>
      <c r="CZ104" s="757"/>
      <c r="DA104" s="757"/>
      <c r="DB104" s="757"/>
      <c r="DC104" s="757"/>
      <c r="DD104" s="757"/>
      <c r="DE104" s="697"/>
      <c r="DF104" s="844"/>
      <c r="DG104" s="844"/>
      <c r="DH104" s="692"/>
      <c r="DI104" s="757"/>
      <c r="DJ104" s="757"/>
      <c r="DK104" s="757"/>
      <c r="DL104" s="757"/>
      <c r="DM104" s="757"/>
      <c r="DN104" s="757"/>
      <c r="DO104" s="757"/>
      <c r="DP104" s="757"/>
      <c r="DQ104" s="757"/>
      <c r="DR104" s="757"/>
      <c r="DS104" s="697"/>
      <c r="DT104" s="844"/>
      <c r="DU104" s="844"/>
      <c r="DV104" s="692"/>
      <c r="DW104" s="757"/>
      <c r="DX104" s="757"/>
      <c r="DY104" s="757"/>
      <c r="DZ104" s="757"/>
      <c r="EA104" s="757"/>
      <c r="EB104" s="757"/>
      <c r="EC104" s="757"/>
      <c r="ED104" s="757"/>
      <c r="EE104" s="757"/>
      <c r="EF104" s="757"/>
      <c r="EG104" s="697"/>
      <c r="EH104" s="844"/>
      <c r="EI104" s="844"/>
      <c r="EJ104" s="692"/>
      <c r="EK104" s="757"/>
      <c r="EL104" s="757"/>
      <c r="EM104" s="757"/>
      <c r="EN104" s="757"/>
      <c r="EO104" s="757"/>
      <c r="EP104" s="757"/>
      <c r="EQ104" s="757"/>
      <c r="ER104" s="757"/>
      <c r="ES104" s="757"/>
      <c r="ET104" s="757"/>
      <c r="EU104" s="697"/>
      <c r="EV104" s="844"/>
      <c r="EW104" s="844"/>
      <c r="EX104" s="692"/>
      <c r="EY104" s="693"/>
      <c r="EZ104" s="690"/>
      <c r="FA104" s="706"/>
      <c r="FB104" s="706"/>
      <c r="FC104" s="706"/>
      <c r="FD104" s="706"/>
      <c r="FE104" s="706"/>
      <c r="FF104" s="706"/>
      <c r="FG104" s="706"/>
      <c r="FH104" s="706"/>
      <c r="FI104" s="706"/>
      <c r="FJ104" s="706"/>
      <c r="FK104" s="706"/>
      <c r="FL104" s="706"/>
    </row>
    <row r="105" spans="1:168" s="670" customFormat="1" ht="14.25">
      <c r="A105" s="709"/>
      <c r="B105" s="716"/>
      <c r="C105" s="716"/>
      <c r="D105" s="716"/>
      <c r="E105" s="717"/>
      <c r="F105" s="716"/>
      <c r="G105" s="711"/>
      <c r="H105" s="711"/>
      <c r="I105" s="694"/>
      <c r="J105" s="673"/>
      <c r="K105" s="718"/>
      <c r="L105" s="675"/>
      <c r="M105" s="723" t="s">
        <v>291</v>
      </c>
      <c r="N105" s="680"/>
      <c r="O105" s="680"/>
      <c r="P105" s="680"/>
      <c r="Q105" s="680"/>
      <c r="R105" s="680"/>
      <c r="S105" s="680"/>
      <c r="T105" s="680"/>
      <c r="U105" s="680"/>
      <c r="V105" s="680"/>
      <c r="W105" s="680"/>
      <c r="X105" s="680"/>
      <c r="Y105" s="697"/>
      <c r="Z105" s="693"/>
      <c r="AA105" s="693"/>
      <c r="AB105" s="692"/>
      <c r="AC105" s="757"/>
      <c r="AD105" s="757"/>
      <c r="AE105" s="757"/>
      <c r="AF105" s="757"/>
      <c r="AG105" s="757"/>
      <c r="AH105" s="757"/>
      <c r="AI105" s="757"/>
      <c r="AJ105" s="757"/>
      <c r="AK105" s="757"/>
      <c r="AL105" s="757"/>
      <c r="AM105" s="697"/>
      <c r="AN105" s="844"/>
      <c r="AO105" s="844"/>
      <c r="AP105" s="692"/>
      <c r="AQ105" s="757"/>
      <c r="AR105" s="757"/>
      <c r="AS105" s="757"/>
      <c r="AT105" s="757"/>
      <c r="AU105" s="757"/>
      <c r="AV105" s="757"/>
      <c r="AW105" s="757"/>
      <c r="AX105" s="757"/>
      <c r="AY105" s="757"/>
      <c r="AZ105" s="757"/>
      <c r="BA105" s="697"/>
      <c r="BB105" s="844"/>
      <c r="BC105" s="844"/>
      <c r="BD105" s="692"/>
      <c r="BE105" s="757"/>
      <c r="BF105" s="757"/>
      <c r="BG105" s="757"/>
      <c r="BH105" s="757"/>
      <c r="BI105" s="757"/>
      <c r="BJ105" s="757"/>
      <c r="BK105" s="757"/>
      <c r="BL105" s="757"/>
      <c r="BM105" s="757"/>
      <c r="BN105" s="757"/>
      <c r="BO105" s="697"/>
      <c r="BP105" s="844"/>
      <c r="BQ105" s="844"/>
      <c r="BR105" s="692"/>
      <c r="BS105" s="757"/>
      <c r="BT105" s="757"/>
      <c r="BU105" s="757"/>
      <c r="BV105" s="757"/>
      <c r="BW105" s="757"/>
      <c r="BX105" s="757"/>
      <c r="BY105" s="757"/>
      <c r="BZ105" s="757"/>
      <c r="CA105" s="757"/>
      <c r="CB105" s="757"/>
      <c r="CC105" s="697"/>
      <c r="CD105" s="844"/>
      <c r="CE105" s="844"/>
      <c r="CF105" s="692"/>
      <c r="CG105" s="757"/>
      <c r="CH105" s="757"/>
      <c r="CI105" s="757"/>
      <c r="CJ105" s="757"/>
      <c r="CK105" s="757"/>
      <c r="CL105" s="757"/>
      <c r="CM105" s="757"/>
      <c r="CN105" s="757"/>
      <c r="CO105" s="757"/>
      <c r="CP105" s="757"/>
      <c r="CQ105" s="697"/>
      <c r="CR105" s="844"/>
      <c r="CS105" s="844"/>
      <c r="CT105" s="692"/>
      <c r="CU105" s="757"/>
      <c r="CV105" s="757"/>
      <c r="CW105" s="757"/>
      <c r="CX105" s="757"/>
      <c r="CY105" s="757"/>
      <c r="CZ105" s="757"/>
      <c r="DA105" s="757"/>
      <c r="DB105" s="757"/>
      <c r="DC105" s="757"/>
      <c r="DD105" s="757"/>
      <c r="DE105" s="697"/>
      <c r="DF105" s="844"/>
      <c r="DG105" s="844"/>
      <c r="DH105" s="692"/>
      <c r="DI105" s="757"/>
      <c r="DJ105" s="757"/>
      <c r="DK105" s="757"/>
      <c r="DL105" s="757"/>
      <c r="DM105" s="757"/>
      <c r="DN105" s="757"/>
      <c r="DO105" s="757"/>
      <c r="DP105" s="757"/>
      <c r="DQ105" s="757"/>
      <c r="DR105" s="757"/>
      <c r="DS105" s="697"/>
      <c r="DT105" s="844"/>
      <c r="DU105" s="844"/>
      <c r="DV105" s="692"/>
      <c r="DW105" s="757"/>
      <c r="DX105" s="757"/>
      <c r="DY105" s="757"/>
      <c r="DZ105" s="757"/>
      <c r="EA105" s="757"/>
      <c r="EB105" s="757"/>
      <c r="EC105" s="757"/>
      <c r="ED105" s="757"/>
      <c r="EE105" s="757"/>
      <c r="EF105" s="757"/>
      <c r="EG105" s="697"/>
      <c r="EH105" s="844"/>
      <c r="EI105" s="844"/>
      <c r="EJ105" s="692"/>
      <c r="EK105" s="757"/>
      <c r="EL105" s="757"/>
      <c r="EM105" s="757"/>
      <c r="EN105" s="757"/>
      <c r="EO105" s="757"/>
      <c r="EP105" s="757"/>
      <c r="EQ105" s="757"/>
      <c r="ER105" s="757"/>
      <c r="ES105" s="757"/>
      <c r="ET105" s="757"/>
      <c r="EU105" s="697"/>
      <c r="EV105" s="844"/>
      <c r="EW105" s="844"/>
      <c r="EX105" s="692"/>
      <c r="EY105" s="693"/>
      <c r="EZ105" s="690"/>
      <c r="FA105" s="706"/>
      <c r="FB105" s="706"/>
      <c r="FC105" s="706"/>
      <c r="FD105" s="706"/>
      <c r="FE105" s="706"/>
      <c r="FF105" s="706"/>
      <c r="FG105" s="706"/>
      <c r="FH105" s="706"/>
      <c r="FI105" s="706"/>
      <c r="FJ105" s="706"/>
      <c r="FK105" s="706"/>
      <c r="FL105" s="706"/>
    </row>
    <row r="106" spans="1:168" s="671" customFormat="1" ht="66" customHeight="1">
      <c r="A106" s="34"/>
      <c r="B106" s="34"/>
      <c r="C106" s="34"/>
      <c r="D106" s="34"/>
      <c r="E106" s="34"/>
      <c r="F106" s="34"/>
      <c r="G106" s="709">
        <v>1</v>
      </c>
      <c r="H106" s="192"/>
      <c r="I106" s="193"/>
      <c r="J106" s="82"/>
      <c r="K106" s="718"/>
      <c r="L106" s="720">
        <v>2</v>
      </c>
      <c r="M106" s="595"/>
      <c r="N106" s="722"/>
      <c r="O106" s="691"/>
      <c r="P106" s="691"/>
      <c r="Q106" s="691"/>
      <c r="R106" s="691"/>
      <c r="S106" s="691"/>
      <c r="T106" s="691"/>
      <c r="U106" s="691"/>
      <c r="V106" s="691"/>
      <c r="W106" s="691"/>
      <c r="X106" s="691"/>
      <c r="Y106" s="672"/>
      <c r="Z106" s="669" t="s">
        <v>75</v>
      </c>
      <c r="AA106" s="699"/>
      <c r="AB106" s="267"/>
      <c r="AC106" s="691"/>
      <c r="AD106" s="691"/>
      <c r="AE106" s="691"/>
      <c r="AF106" s="691"/>
      <c r="AG106" s="691"/>
      <c r="AH106" s="691"/>
      <c r="AI106" s="691"/>
      <c r="AJ106" s="691"/>
      <c r="AK106" s="691"/>
      <c r="AL106" s="691"/>
      <c r="AM106" s="672"/>
      <c r="AN106" s="891" t="s">
        <v>75</v>
      </c>
      <c r="AO106" s="699"/>
      <c r="AP106" s="267"/>
      <c r="AQ106" s="691"/>
      <c r="AR106" s="691"/>
      <c r="AS106" s="691"/>
      <c r="AT106" s="691"/>
      <c r="AU106" s="691"/>
      <c r="AV106" s="691"/>
      <c r="AW106" s="691"/>
      <c r="AX106" s="691"/>
      <c r="AY106" s="691"/>
      <c r="AZ106" s="691"/>
      <c r="BA106" s="672"/>
      <c r="BB106" s="891" t="s">
        <v>75</v>
      </c>
      <c r="BC106" s="699"/>
      <c r="BD106" s="267"/>
      <c r="BE106" s="691"/>
      <c r="BF106" s="691"/>
      <c r="BG106" s="691"/>
      <c r="BH106" s="691"/>
      <c r="BI106" s="691"/>
      <c r="BJ106" s="691"/>
      <c r="BK106" s="691"/>
      <c r="BL106" s="691"/>
      <c r="BM106" s="691"/>
      <c r="BN106" s="691"/>
      <c r="BO106" s="672"/>
      <c r="BP106" s="891" t="s">
        <v>75</v>
      </c>
      <c r="BQ106" s="699"/>
      <c r="BR106" s="267"/>
      <c r="BS106" s="691"/>
      <c r="BT106" s="691"/>
      <c r="BU106" s="691"/>
      <c r="BV106" s="691"/>
      <c r="BW106" s="691"/>
      <c r="BX106" s="691"/>
      <c r="BY106" s="691"/>
      <c r="BZ106" s="691"/>
      <c r="CA106" s="691"/>
      <c r="CB106" s="691"/>
      <c r="CC106" s="672"/>
      <c r="CD106" s="891" t="s">
        <v>75</v>
      </c>
      <c r="CE106" s="699"/>
      <c r="CF106" s="267"/>
      <c r="CG106" s="691"/>
      <c r="CH106" s="691"/>
      <c r="CI106" s="691"/>
      <c r="CJ106" s="691"/>
      <c r="CK106" s="691"/>
      <c r="CL106" s="691"/>
      <c r="CM106" s="691"/>
      <c r="CN106" s="691"/>
      <c r="CO106" s="691"/>
      <c r="CP106" s="691"/>
      <c r="CQ106" s="672"/>
      <c r="CR106" s="891" t="s">
        <v>75</v>
      </c>
      <c r="CS106" s="699"/>
      <c r="CT106" s="267"/>
      <c r="CU106" s="691"/>
      <c r="CV106" s="691"/>
      <c r="CW106" s="691"/>
      <c r="CX106" s="691"/>
      <c r="CY106" s="691"/>
      <c r="CZ106" s="691"/>
      <c r="DA106" s="691"/>
      <c r="DB106" s="691"/>
      <c r="DC106" s="691"/>
      <c r="DD106" s="691"/>
      <c r="DE106" s="672"/>
      <c r="DF106" s="891" t="s">
        <v>75</v>
      </c>
      <c r="DG106" s="699"/>
      <c r="DH106" s="267"/>
      <c r="DI106" s="691"/>
      <c r="DJ106" s="691"/>
      <c r="DK106" s="691"/>
      <c r="DL106" s="691"/>
      <c r="DM106" s="691"/>
      <c r="DN106" s="691"/>
      <c r="DO106" s="691"/>
      <c r="DP106" s="691"/>
      <c r="DQ106" s="691"/>
      <c r="DR106" s="691"/>
      <c r="DS106" s="672"/>
      <c r="DT106" s="891" t="s">
        <v>75</v>
      </c>
      <c r="DU106" s="699"/>
      <c r="DV106" s="267"/>
      <c r="DW106" s="691"/>
      <c r="DX106" s="691"/>
      <c r="DY106" s="691"/>
      <c r="DZ106" s="691"/>
      <c r="EA106" s="691"/>
      <c r="EB106" s="691"/>
      <c r="EC106" s="691"/>
      <c r="ED106" s="691"/>
      <c r="EE106" s="691"/>
      <c r="EF106" s="691"/>
      <c r="EG106" s="672"/>
      <c r="EH106" s="891" t="s">
        <v>75</v>
      </c>
      <c r="EI106" s="699"/>
      <c r="EJ106" s="267"/>
      <c r="EK106" s="691"/>
      <c r="EL106" s="691"/>
      <c r="EM106" s="691"/>
      <c r="EN106" s="691"/>
      <c r="EO106" s="691"/>
      <c r="EP106" s="691"/>
      <c r="EQ106" s="691"/>
      <c r="ER106" s="691"/>
      <c r="ES106" s="691"/>
      <c r="ET106" s="691"/>
      <c r="EU106" s="672"/>
      <c r="EV106" s="891" t="s">
        <v>75</v>
      </c>
      <c r="EW106" s="699"/>
      <c r="EX106" s="267"/>
      <c r="EY106" s="699"/>
      <c r="EZ106" s="719"/>
      <c r="FA106" s="704"/>
      <c r="FB106" s="704"/>
      <c r="FC106" s="707"/>
      <c r="FD106" s="707"/>
      <c r="FE106" s="707"/>
      <c r="FF106" s="707"/>
      <c r="FG106" s="704"/>
      <c r="FH106" s="704"/>
      <c r="FI106" s="704"/>
      <c r="FJ106" s="704"/>
      <c r="FK106" s="704"/>
      <c r="FL106" s="704"/>
    </row>
    <row r="107" spans="1:168" ht="17.100000000000001" hidden="1" customHeight="1"/>
    <row r="108" spans="1:168" ht="17.100000000000001" hidden="1" customHeight="1"/>
    <row r="109" spans="1:168" s="33" customFormat="1" ht="17.100000000000001" hidden="1" customHeight="1">
      <c r="G109" s="33" t="s">
        <v>15</v>
      </c>
      <c r="I109" s="33" t="s">
        <v>64</v>
      </c>
      <c r="U109" s="178"/>
    </row>
    <row r="110" spans="1:168" ht="17.100000000000001" hidden="1" customHeight="1">
      <c r="T110" s="123"/>
      <c r="U110" s="41"/>
    </row>
    <row r="111" spans="1:168" ht="16.5" hidden="1" customHeight="1">
      <c r="G111" s="175"/>
      <c r="H111" s="175"/>
      <c r="I111" s="175"/>
      <c r="J111" s="175"/>
      <c r="K111" s="175"/>
      <c r="L111" s="199" t="s">
        <v>83</v>
      </c>
      <c r="M111" s="195" t="s">
        <v>21</v>
      </c>
      <c r="N111" s="200"/>
      <c r="O111" s="1096"/>
      <c r="P111" s="1086"/>
      <c r="Q111" s="1086"/>
      <c r="R111" s="1086"/>
      <c r="S111" s="1086"/>
      <c r="T111" s="1086"/>
      <c r="U111" s="1086"/>
      <c r="V111" s="1087"/>
      <c r="W111" s="183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</row>
    <row r="112" spans="1:168" s="34" customFormat="1" ht="15" hidden="1" customHeight="1">
      <c r="G112" s="174"/>
      <c r="H112" s="173"/>
      <c r="I112" s="173"/>
      <c r="J112" s="176"/>
      <c r="L112" s="165" t="s">
        <v>277</v>
      </c>
      <c r="M112" s="155" t="s">
        <v>16</v>
      </c>
      <c r="N112" s="252"/>
      <c r="O112" s="1096"/>
      <c r="P112" s="1086"/>
      <c r="Q112" s="1086"/>
      <c r="R112" s="1086"/>
      <c r="S112" s="1086"/>
      <c r="T112" s="1086"/>
      <c r="U112" s="1086"/>
      <c r="V112" s="1087"/>
      <c r="W112" s="183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  <c r="AH112" s="276"/>
      <c r="AI112" s="276"/>
    </row>
    <row r="113" spans="7:35" s="34" customFormat="1" ht="15" hidden="1" customHeight="1">
      <c r="G113" s="174"/>
      <c r="H113" s="173"/>
      <c r="I113" s="173"/>
      <c r="J113" s="176"/>
      <c r="L113" s="165" t="s">
        <v>8</v>
      </c>
      <c r="M113" s="156" t="s">
        <v>7</v>
      </c>
      <c r="N113" s="253"/>
      <c r="O113" s="1096"/>
      <c r="P113" s="1086"/>
      <c r="Q113" s="1086"/>
      <c r="R113" s="1086"/>
      <c r="S113" s="1086"/>
      <c r="T113" s="1086"/>
      <c r="U113" s="1086"/>
      <c r="V113" s="1087"/>
      <c r="W113" s="183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</row>
    <row r="114" spans="7:35" s="34" customFormat="1" ht="15" hidden="1" customHeight="1">
      <c r="G114" s="174"/>
      <c r="H114" s="173"/>
      <c r="I114" s="173"/>
      <c r="J114" s="176"/>
      <c r="L114" s="165" t="s">
        <v>11</v>
      </c>
      <c r="M114" s="157" t="s">
        <v>23</v>
      </c>
      <c r="N114" s="254"/>
      <c r="O114" s="1096"/>
      <c r="P114" s="1086"/>
      <c r="Q114" s="1086"/>
      <c r="R114" s="1086"/>
      <c r="S114" s="1086"/>
      <c r="T114" s="1086"/>
      <c r="U114" s="1086"/>
      <c r="V114" s="1087"/>
      <c r="W114" s="183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  <c r="AH114" s="276"/>
      <c r="AI114" s="276"/>
    </row>
    <row r="115" spans="7:35" s="34" customFormat="1" ht="24.95" hidden="1" customHeight="1">
      <c r="G115" s="175"/>
      <c r="H115" s="173"/>
      <c r="I115" s="1055"/>
      <c r="J115" s="176"/>
      <c r="L115" s="165"/>
      <c r="M115" s="167"/>
      <c r="N115" s="186"/>
      <c r="O115" s="263"/>
      <c r="P115" s="249"/>
      <c r="Q115" s="249"/>
      <c r="R115" s="249"/>
      <c r="S115" s="249"/>
      <c r="T115" s="249"/>
      <c r="U115" s="249"/>
      <c r="V115" s="250"/>
      <c r="W115" s="185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</row>
    <row r="116" spans="7:35" s="34" customFormat="1" ht="15" hidden="1" customHeight="1">
      <c r="G116" s="177"/>
      <c r="H116" s="173"/>
      <c r="I116" s="1055"/>
      <c r="J116" s="1056"/>
      <c r="L116" s="165" t="s">
        <v>20</v>
      </c>
      <c r="M116" s="168" t="s">
        <v>10</v>
      </c>
      <c r="N116" s="251"/>
      <c r="O116" s="1102"/>
      <c r="P116" s="1103"/>
      <c r="Q116" s="1103"/>
      <c r="R116" s="1103"/>
      <c r="S116" s="1103"/>
      <c r="T116" s="1103"/>
      <c r="U116" s="1103"/>
      <c r="V116" s="1104"/>
      <c r="W116" s="183"/>
      <c r="X116" s="276"/>
      <c r="Y116" s="290" t="str">
        <f>strCheckUnique(Z116:Z119)</f>
        <v/>
      </c>
      <c r="Z116" s="276"/>
      <c r="AA116" s="290"/>
      <c r="AB116" s="276"/>
      <c r="AC116" s="276"/>
      <c r="AD116" s="276"/>
      <c r="AE116" s="276"/>
      <c r="AF116" s="276"/>
      <c r="AG116" s="276"/>
      <c r="AH116" s="276"/>
      <c r="AI116" s="276"/>
    </row>
    <row r="117" spans="7:35" s="34" customFormat="1" ht="17.100000000000001" hidden="1" customHeight="1">
      <c r="G117" s="177"/>
      <c r="H117" s="173">
        <v>1</v>
      </c>
      <c r="I117" s="1055"/>
      <c r="J117" s="1056"/>
      <c r="K117" s="194"/>
      <c r="L117" s="166"/>
      <c r="M117" s="169"/>
      <c r="N117" s="196"/>
      <c r="O117" s="187"/>
      <c r="P117" s="187"/>
      <c r="Q117" s="187"/>
      <c r="R117" s="1100"/>
      <c r="S117" s="1124" t="s">
        <v>74</v>
      </c>
      <c r="T117" s="1100"/>
      <c r="U117" s="1094" t="s">
        <v>75</v>
      </c>
      <c r="V117" s="180"/>
      <c r="W117" s="183"/>
      <c r="X117" s="276" t="str">
        <f>strCheckDate(O118:V118)</f>
        <v/>
      </c>
      <c r="Y117" s="290"/>
      <c r="Z117" s="290" t="str">
        <f>IF(M117="","",M117 )</f>
        <v/>
      </c>
      <c r="AA117" s="290"/>
      <c r="AB117" s="290"/>
      <c r="AC117" s="290"/>
      <c r="AD117" s="276"/>
      <c r="AE117" s="276"/>
      <c r="AF117" s="276"/>
      <c r="AG117" s="276"/>
      <c r="AH117" s="276"/>
      <c r="AI117" s="276"/>
    </row>
    <row r="118" spans="7:35" s="34" customFormat="1" ht="0.2" hidden="1" customHeight="1">
      <c r="G118" s="177"/>
      <c r="H118" s="173"/>
      <c r="I118" s="1055"/>
      <c r="J118" s="1056"/>
      <c r="K118" s="194"/>
      <c r="L118" s="189"/>
      <c r="M118" s="196"/>
      <c r="N118" s="196"/>
      <c r="O118" s="196"/>
      <c r="P118" s="196"/>
      <c r="Q118" s="275" t="str">
        <f>R117 &amp; "-" &amp; T117</f>
        <v>-</v>
      </c>
      <c r="R118" s="1101"/>
      <c r="S118" s="1125"/>
      <c r="T118" s="1101"/>
      <c r="U118" s="1095"/>
      <c r="V118" s="180"/>
      <c r="W118" s="185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6"/>
      <c r="AI118" s="276"/>
    </row>
    <row r="119" spans="7:35" ht="15" hidden="1" customHeight="1">
      <c r="G119" s="177"/>
      <c r="H119" s="175"/>
      <c r="I119" s="1055"/>
      <c r="J119" s="1056"/>
      <c r="K119" s="175"/>
      <c r="L119" s="109"/>
      <c r="M119" s="171" t="s">
        <v>26</v>
      </c>
      <c r="N119" s="171"/>
      <c r="O119" s="171"/>
      <c r="P119" s="171"/>
      <c r="Q119" s="171"/>
      <c r="R119" s="171"/>
      <c r="S119" s="171"/>
      <c r="T119" s="171"/>
      <c r="U119" s="258"/>
      <c r="V119" s="154"/>
      <c r="W119" s="181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</row>
    <row r="120" spans="7:35" ht="15" hidden="1" customHeight="1">
      <c r="G120" s="175"/>
      <c r="H120" s="175"/>
      <c r="I120" s="1055"/>
      <c r="J120" s="82"/>
      <c r="K120" s="175"/>
      <c r="L120" s="109"/>
      <c r="M120" s="170" t="s">
        <v>13</v>
      </c>
      <c r="N120" s="170"/>
      <c r="O120" s="170"/>
      <c r="P120" s="170"/>
      <c r="Q120" s="170"/>
      <c r="R120" s="170"/>
      <c r="S120" s="170"/>
      <c r="T120" s="170"/>
      <c r="U120" s="259"/>
      <c r="V120" s="154"/>
      <c r="W120" s="182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</row>
    <row r="121" spans="7:35" ht="15" hidden="1" customHeight="1">
      <c r="G121" s="174"/>
      <c r="H121" s="175"/>
      <c r="I121" s="175"/>
      <c r="J121" s="82"/>
      <c r="K121" s="175"/>
      <c r="L121" s="109"/>
      <c r="M121" s="160"/>
      <c r="N121" s="160"/>
      <c r="O121" s="160"/>
      <c r="P121" s="160"/>
      <c r="Q121" s="160"/>
      <c r="R121" s="160"/>
      <c r="S121" s="160"/>
      <c r="T121" s="160"/>
      <c r="U121" s="255"/>
      <c r="V121" s="154"/>
      <c r="W121" s="182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</row>
    <row r="122" spans="7:35" ht="15" hidden="1" customHeight="1">
      <c r="G122" s="174"/>
      <c r="H122" s="175"/>
      <c r="I122" s="175"/>
      <c r="J122" s="82"/>
      <c r="K122" s="175"/>
      <c r="L122" s="109"/>
      <c r="M122" s="159" t="s">
        <v>17</v>
      </c>
      <c r="N122" s="159"/>
      <c r="O122" s="159"/>
      <c r="P122" s="159"/>
      <c r="Q122" s="159"/>
      <c r="R122" s="159"/>
      <c r="S122" s="159"/>
      <c r="T122" s="159"/>
      <c r="U122" s="256"/>
      <c r="V122" s="154"/>
      <c r="W122" s="182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</row>
    <row r="123" spans="7:35" ht="15" hidden="1" customHeight="1">
      <c r="G123" s="174"/>
      <c r="H123" s="175"/>
      <c r="I123" s="175"/>
      <c r="J123" s="82"/>
      <c r="K123" s="175"/>
      <c r="L123" s="109"/>
      <c r="M123" s="158" t="s">
        <v>18</v>
      </c>
      <c r="N123" s="158"/>
      <c r="O123" s="158"/>
      <c r="P123" s="158"/>
      <c r="Q123" s="158"/>
      <c r="R123" s="158"/>
      <c r="S123" s="158"/>
      <c r="T123" s="158"/>
      <c r="U123" s="257"/>
      <c r="V123" s="154"/>
      <c r="W123" s="182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</row>
    <row r="124" spans="7:35" ht="15" hidden="1" customHeight="1">
      <c r="G124" s="174"/>
      <c r="H124" s="175"/>
      <c r="I124" s="175"/>
      <c r="J124" s="82"/>
      <c r="K124" s="175"/>
      <c r="L124" s="109"/>
      <c r="M124" s="172" t="s">
        <v>19</v>
      </c>
      <c r="N124" s="172"/>
      <c r="O124" s="172"/>
      <c r="P124" s="172"/>
      <c r="Q124" s="172"/>
      <c r="R124" s="172"/>
      <c r="S124" s="172"/>
      <c r="T124" s="172"/>
      <c r="U124" s="260"/>
      <c r="V124" s="154"/>
      <c r="W124" s="182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</row>
    <row r="125" spans="7:35" ht="17.100000000000001" hidden="1" customHeight="1"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</row>
    <row r="126" spans="7:35" s="33" customFormat="1" ht="17.100000000000001" hidden="1" customHeight="1">
      <c r="G126" s="33" t="s">
        <v>15</v>
      </c>
      <c r="I126" s="33" t="s">
        <v>169</v>
      </c>
      <c r="V126" s="178"/>
      <c r="X126" s="296"/>
      <c r="Y126" s="296"/>
      <c r="Z126" s="296"/>
      <c r="AA126" s="296"/>
      <c r="AB126" s="296"/>
      <c r="AC126" s="296"/>
      <c r="AD126" s="296"/>
      <c r="AE126" s="296"/>
      <c r="AF126" s="296"/>
      <c r="AG126" s="296"/>
      <c r="AH126" s="296"/>
    </row>
    <row r="127" spans="7:35" ht="17.100000000000001" hidden="1" customHeight="1">
      <c r="T127" s="123"/>
      <c r="U127" s="41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</row>
    <row r="128" spans="7:35" ht="16.5" hidden="1" customHeight="1">
      <c r="G128" s="175"/>
      <c r="H128" s="175"/>
      <c r="I128" s="175"/>
      <c r="J128" s="175"/>
      <c r="K128" s="175"/>
      <c r="L128" s="199" t="s">
        <v>83</v>
      </c>
      <c r="M128" s="195" t="s">
        <v>21</v>
      </c>
      <c r="N128" s="200"/>
      <c r="O128" s="1096"/>
      <c r="P128" s="1086"/>
      <c r="Q128" s="1086"/>
      <c r="R128" s="1086"/>
      <c r="S128" s="1086"/>
      <c r="T128" s="1086"/>
      <c r="U128" s="1086"/>
      <c r="V128" s="1087"/>
      <c r="W128" s="183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</row>
    <row r="129" spans="7:35" s="34" customFormat="1" ht="15" hidden="1" customHeight="1">
      <c r="G129" s="174"/>
      <c r="H129" s="173"/>
      <c r="I129" s="173"/>
      <c r="J129" s="176"/>
      <c r="L129" s="165" t="s">
        <v>277</v>
      </c>
      <c r="M129" s="155" t="s">
        <v>16</v>
      </c>
      <c r="N129" s="252"/>
      <c r="O129" s="1096"/>
      <c r="P129" s="1086"/>
      <c r="Q129" s="1086"/>
      <c r="R129" s="1086"/>
      <c r="S129" s="1086"/>
      <c r="T129" s="1086"/>
      <c r="U129" s="1086"/>
      <c r="V129" s="1087"/>
      <c r="W129" s="183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  <c r="AH129" s="276"/>
      <c r="AI129" s="276"/>
    </row>
    <row r="130" spans="7:35" s="34" customFormat="1" ht="15" hidden="1" customHeight="1">
      <c r="G130" s="174"/>
      <c r="H130" s="173"/>
      <c r="I130" s="173"/>
      <c r="J130" s="176"/>
      <c r="L130" s="165" t="s">
        <v>8</v>
      </c>
      <c r="M130" s="156" t="s">
        <v>7</v>
      </c>
      <c r="N130" s="253"/>
      <c r="O130" s="1096"/>
      <c r="P130" s="1086"/>
      <c r="Q130" s="1086"/>
      <c r="R130" s="1086"/>
      <c r="S130" s="1086"/>
      <c r="T130" s="1086"/>
      <c r="U130" s="1086"/>
      <c r="V130" s="1087"/>
      <c r="W130" s="183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276"/>
      <c r="AI130" s="276"/>
    </row>
    <row r="131" spans="7:35" s="34" customFormat="1" ht="15" hidden="1" customHeight="1">
      <c r="G131" s="174"/>
      <c r="H131" s="173"/>
      <c r="I131" s="173"/>
      <c r="J131" s="176"/>
      <c r="L131" s="165" t="s">
        <v>11</v>
      </c>
      <c r="M131" s="157" t="s">
        <v>23</v>
      </c>
      <c r="N131" s="254"/>
      <c r="O131" s="1096"/>
      <c r="P131" s="1086"/>
      <c r="Q131" s="1086"/>
      <c r="R131" s="1086"/>
      <c r="S131" s="1086"/>
      <c r="T131" s="1086"/>
      <c r="U131" s="1086"/>
      <c r="V131" s="1087"/>
      <c r="W131" s="183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  <c r="AH131" s="276"/>
      <c r="AI131" s="276"/>
    </row>
    <row r="132" spans="7:35" s="34" customFormat="1" ht="24.95" hidden="1" customHeight="1">
      <c r="G132" s="175"/>
      <c r="H132" s="173"/>
      <c r="I132" s="1055"/>
      <c r="J132" s="176"/>
      <c r="L132" s="165"/>
      <c r="M132" s="167"/>
      <c r="N132" s="186"/>
      <c r="O132" s="263"/>
      <c r="P132" s="249"/>
      <c r="Q132" s="249"/>
      <c r="R132" s="249"/>
      <c r="S132" s="249"/>
      <c r="T132" s="249"/>
      <c r="U132" s="249"/>
      <c r="V132" s="250"/>
      <c r="W132" s="185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  <c r="AH132" s="276"/>
      <c r="AI132" s="276"/>
    </row>
    <row r="133" spans="7:35" s="34" customFormat="1" ht="15" hidden="1" customHeight="1">
      <c r="G133" s="177"/>
      <c r="H133" s="173"/>
      <c r="I133" s="1055"/>
      <c r="J133" s="1056"/>
      <c r="L133" s="165" t="s">
        <v>20</v>
      </c>
      <c r="M133" s="168" t="s">
        <v>10</v>
      </c>
      <c r="N133" s="251"/>
      <c r="O133" s="1102"/>
      <c r="P133" s="1103"/>
      <c r="Q133" s="1103"/>
      <c r="R133" s="1103"/>
      <c r="S133" s="1103"/>
      <c r="T133" s="1103"/>
      <c r="U133" s="1103"/>
      <c r="V133" s="1104"/>
      <c r="W133" s="183"/>
      <c r="X133" s="276"/>
      <c r="Y133" s="290" t="str">
        <f>strCheckUnique(Z133:Z136)</f>
        <v/>
      </c>
      <c r="Z133" s="276"/>
      <c r="AA133" s="290"/>
      <c r="AB133" s="276"/>
      <c r="AC133" s="276"/>
      <c r="AD133" s="276"/>
      <c r="AE133" s="276"/>
      <c r="AF133" s="276"/>
      <c r="AG133" s="276"/>
      <c r="AH133" s="276"/>
      <c r="AI133" s="276"/>
    </row>
    <row r="134" spans="7:35" s="34" customFormat="1" ht="17.100000000000001" hidden="1" customHeight="1">
      <c r="G134" s="177"/>
      <c r="H134" s="173">
        <v>1</v>
      </c>
      <c r="I134" s="1055"/>
      <c r="J134" s="1056"/>
      <c r="K134" s="194"/>
      <c r="L134" s="166"/>
      <c r="M134" s="169"/>
      <c r="N134" s="196"/>
      <c r="O134" s="187"/>
      <c r="P134" s="187"/>
      <c r="Q134" s="187"/>
      <c r="R134" s="1100"/>
      <c r="S134" s="1124" t="s">
        <v>74</v>
      </c>
      <c r="T134" s="1100"/>
      <c r="U134" s="1094" t="s">
        <v>75</v>
      </c>
      <c r="V134" s="180"/>
      <c r="W134" s="183"/>
      <c r="X134" s="276" t="str">
        <f>strCheckDate(O135:V135)</f>
        <v/>
      </c>
      <c r="Y134" s="290"/>
      <c r="Z134" s="290" t="str">
        <f>IF(M134="","",M134 )</f>
        <v/>
      </c>
      <c r="AA134" s="290"/>
      <c r="AB134" s="290"/>
      <c r="AC134" s="290"/>
      <c r="AD134" s="276"/>
      <c r="AE134" s="276"/>
      <c r="AF134" s="276"/>
      <c r="AG134" s="276"/>
      <c r="AH134" s="276"/>
      <c r="AI134" s="276"/>
    </row>
    <row r="135" spans="7:35" s="34" customFormat="1" ht="0.2" hidden="1" customHeight="1">
      <c r="G135" s="177"/>
      <c r="H135" s="173"/>
      <c r="I135" s="1055"/>
      <c r="J135" s="1056"/>
      <c r="K135" s="194"/>
      <c r="L135" s="189"/>
      <c r="M135" s="196"/>
      <c r="N135" s="196"/>
      <c r="O135" s="196"/>
      <c r="P135" s="196"/>
      <c r="Q135" s="275" t="str">
        <f>R134 &amp; "-" &amp; T134</f>
        <v>-</v>
      </c>
      <c r="R135" s="1101"/>
      <c r="S135" s="1125"/>
      <c r="T135" s="1101"/>
      <c r="U135" s="1095"/>
      <c r="V135" s="180"/>
      <c r="W135" s="185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  <c r="AH135" s="276"/>
      <c r="AI135" s="276"/>
    </row>
    <row r="136" spans="7:35" ht="15" hidden="1" customHeight="1">
      <c r="G136" s="177"/>
      <c r="H136" s="175"/>
      <c r="I136" s="1055"/>
      <c r="J136" s="1056"/>
      <c r="K136" s="175"/>
      <c r="L136" s="109"/>
      <c r="M136" s="171" t="s">
        <v>26</v>
      </c>
      <c r="N136" s="171"/>
      <c r="O136" s="171"/>
      <c r="P136" s="171"/>
      <c r="Q136" s="171"/>
      <c r="R136" s="171"/>
      <c r="S136" s="171"/>
      <c r="T136" s="171"/>
      <c r="U136" s="258"/>
      <c r="V136" s="154"/>
      <c r="W136" s="181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</row>
    <row r="137" spans="7:35" ht="15" hidden="1" customHeight="1">
      <c r="G137" s="175"/>
      <c r="H137" s="175"/>
      <c r="I137" s="1055"/>
      <c r="J137" s="82"/>
      <c r="K137" s="175"/>
      <c r="L137" s="109"/>
      <c r="M137" s="170" t="s">
        <v>13</v>
      </c>
      <c r="N137" s="170"/>
      <c r="O137" s="170"/>
      <c r="P137" s="170"/>
      <c r="Q137" s="170"/>
      <c r="R137" s="170"/>
      <c r="S137" s="170"/>
      <c r="T137" s="170"/>
      <c r="U137" s="259"/>
      <c r="V137" s="154"/>
      <c r="W137" s="182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</row>
    <row r="138" spans="7:35" ht="15" hidden="1" customHeight="1">
      <c r="G138" s="174"/>
      <c r="H138" s="175"/>
      <c r="I138" s="175"/>
      <c r="J138" s="82"/>
      <c r="K138" s="175"/>
      <c r="L138" s="109"/>
      <c r="M138" s="160"/>
      <c r="N138" s="160"/>
      <c r="O138" s="160"/>
      <c r="P138" s="160"/>
      <c r="Q138" s="160"/>
      <c r="R138" s="160"/>
      <c r="S138" s="160"/>
      <c r="T138" s="160"/>
      <c r="U138" s="255"/>
      <c r="V138" s="154"/>
      <c r="W138" s="182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</row>
    <row r="139" spans="7:35" ht="15" hidden="1" customHeight="1">
      <c r="G139" s="174"/>
      <c r="H139" s="175"/>
      <c r="I139" s="175"/>
      <c r="J139" s="82"/>
      <c r="K139" s="175"/>
      <c r="L139" s="109"/>
      <c r="M139" s="159" t="s">
        <v>17</v>
      </c>
      <c r="N139" s="159"/>
      <c r="O139" s="159"/>
      <c r="P139" s="159"/>
      <c r="Q139" s="159"/>
      <c r="R139" s="159"/>
      <c r="S139" s="159"/>
      <c r="T139" s="159"/>
      <c r="U139" s="256"/>
      <c r="V139" s="154"/>
      <c r="W139" s="182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</row>
    <row r="140" spans="7:35" ht="15" hidden="1" customHeight="1">
      <c r="G140" s="174"/>
      <c r="H140" s="175"/>
      <c r="I140" s="175"/>
      <c r="J140" s="82"/>
      <c r="K140" s="175"/>
      <c r="L140" s="109"/>
      <c r="M140" s="158" t="s">
        <v>18</v>
      </c>
      <c r="N140" s="158"/>
      <c r="O140" s="158"/>
      <c r="P140" s="158"/>
      <c r="Q140" s="158"/>
      <c r="R140" s="158"/>
      <c r="S140" s="158"/>
      <c r="T140" s="158"/>
      <c r="U140" s="257"/>
      <c r="V140" s="154"/>
      <c r="W140" s="182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</row>
    <row r="141" spans="7:35" ht="15" hidden="1" customHeight="1">
      <c r="G141" s="174"/>
      <c r="H141" s="175"/>
      <c r="I141" s="175"/>
      <c r="J141" s="82"/>
      <c r="K141" s="175"/>
      <c r="L141" s="109"/>
      <c r="M141" s="172" t="s">
        <v>19</v>
      </c>
      <c r="N141" s="172"/>
      <c r="O141" s="172"/>
      <c r="P141" s="172"/>
      <c r="Q141" s="172"/>
      <c r="R141" s="172"/>
      <c r="S141" s="172"/>
      <c r="T141" s="172"/>
      <c r="U141" s="260"/>
      <c r="V141" s="154"/>
      <c r="W141" s="182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</row>
    <row r="142" spans="7:35" ht="17.100000000000001" hidden="1" customHeight="1"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</row>
    <row r="143" spans="7:35" s="33" customFormat="1" ht="17.100000000000001" hidden="1" customHeight="1">
      <c r="G143" s="33" t="s">
        <v>15</v>
      </c>
      <c r="I143" s="33" t="s">
        <v>170</v>
      </c>
      <c r="V143" s="178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</row>
    <row r="144" spans="7:35" ht="17.100000000000001" hidden="1" customHeight="1">
      <c r="T144" s="123"/>
      <c r="U144" s="41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</row>
    <row r="145" spans="1:35" ht="16.5" hidden="1" customHeight="1">
      <c r="G145" s="175"/>
      <c r="H145" s="175"/>
      <c r="I145" s="175"/>
      <c r="J145" s="175"/>
      <c r="K145" s="175"/>
      <c r="L145" s="199" t="s">
        <v>83</v>
      </c>
      <c r="M145" s="195" t="s">
        <v>21</v>
      </c>
      <c r="N145" s="200"/>
      <c r="O145" s="1096"/>
      <c r="P145" s="1086"/>
      <c r="Q145" s="1086"/>
      <c r="R145" s="1086"/>
      <c r="S145" s="1086"/>
      <c r="T145" s="1086"/>
      <c r="U145" s="1086"/>
      <c r="V145" s="1087"/>
      <c r="W145" s="183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</row>
    <row r="146" spans="1:35" s="34" customFormat="1" ht="15" hidden="1" customHeight="1">
      <c r="G146" s="174"/>
      <c r="H146" s="173"/>
      <c r="I146" s="173"/>
      <c r="J146" s="176"/>
      <c r="L146" s="165" t="s">
        <v>277</v>
      </c>
      <c r="M146" s="155" t="s">
        <v>16</v>
      </c>
      <c r="N146" s="252"/>
      <c r="O146" s="1096"/>
      <c r="P146" s="1086"/>
      <c r="Q146" s="1086"/>
      <c r="R146" s="1086"/>
      <c r="S146" s="1086"/>
      <c r="T146" s="1086"/>
      <c r="U146" s="1086"/>
      <c r="V146" s="1087"/>
      <c r="W146" s="183"/>
      <c r="X146" s="276"/>
      <c r="Y146" s="276"/>
      <c r="Z146" s="276"/>
      <c r="AA146" s="276"/>
      <c r="AB146" s="276"/>
      <c r="AC146" s="276"/>
      <c r="AD146" s="276"/>
      <c r="AE146" s="276"/>
      <c r="AF146" s="276"/>
      <c r="AG146" s="276"/>
      <c r="AH146" s="276"/>
      <c r="AI146" s="276"/>
    </row>
    <row r="147" spans="1:35" s="34" customFormat="1" ht="15" hidden="1" customHeight="1">
      <c r="G147" s="174"/>
      <c r="H147" s="173"/>
      <c r="I147" s="173"/>
      <c r="J147" s="176"/>
      <c r="L147" s="165" t="s">
        <v>8</v>
      </c>
      <c r="M147" s="156" t="s">
        <v>7</v>
      </c>
      <c r="N147" s="253"/>
      <c r="O147" s="1096"/>
      <c r="P147" s="1086"/>
      <c r="Q147" s="1086"/>
      <c r="R147" s="1086"/>
      <c r="S147" s="1086"/>
      <c r="T147" s="1086"/>
      <c r="U147" s="1086"/>
      <c r="V147" s="1087"/>
      <c r="W147" s="183"/>
      <c r="X147" s="276"/>
      <c r="Y147" s="276"/>
      <c r="Z147" s="276"/>
      <c r="AA147" s="276"/>
      <c r="AB147" s="276"/>
      <c r="AC147" s="276"/>
      <c r="AD147" s="276"/>
      <c r="AE147" s="276"/>
      <c r="AF147" s="276"/>
      <c r="AG147" s="276"/>
      <c r="AH147" s="276"/>
      <c r="AI147" s="276"/>
    </row>
    <row r="148" spans="1:35" s="34" customFormat="1" ht="15" hidden="1" customHeight="1">
      <c r="G148" s="174"/>
      <c r="H148" s="173"/>
      <c r="I148" s="173"/>
      <c r="J148" s="176"/>
      <c r="L148" s="165" t="s">
        <v>11</v>
      </c>
      <c r="M148" s="157" t="s">
        <v>23</v>
      </c>
      <c r="N148" s="254"/>
      <c r="O148" s="1096"/>
      <c r="P148" s="1086"/>
      <c r="Q148" s="1086"/>
      <c r="R148" s="1086"/>
      <c r="S148" s="1086"/>
      <c r="T148" s="1086"/>
      <c r="U148" s="1086"/>
      <c r="V148" s="1087"/>
      <c r="W148" s="183"/>
      <c r="X148" s="276"/>
      <c r="Y148" s="276"/>
      <c r="Z148" s="276"/>
      <c r="AA148" s="276"/>
      <c r="AB148" s="276"/>
      <c r="AC148" s="276"/>
      <c r="AD148" s="276"/>
      <c r="AE148" s="276"/>
      <c r="AF148" s="276"/>
      <c r="AG148" s="276"/>
      <c r="AH148" s="276"/>
      <c r="AI148" s="276"/>
    </row>
    <row r="149" spans="1:35" s="34" customFormat="1" ht="24.95" hidden="1" customHeight="1">
      <c r="G149" s="175"/>
      <c r="H149" s="173"/>
      <c r="I149" s="1055"/>
      <c r="J149" s="176"/>
      <c r="L149" s="165" t="s">
        <v>12</v>
      </c>
      <c r="M149" s="167" t="s">
        <v>9</v>
      </c>
      <c r="N149" s="186"/>
      <c r="O149" s="1091"/>
      <c r="P149" s="1092"/>
      <c r="Q149" s="1092"/>
      <c r="R149" s="1092"/>
      <c r="S149" s="1092"/>
      <c r="T149" s="1092"/>
      <c r="U149" s="1092"/>
      <c r="V149" s="1093"/>
      <c r="W149" s="183"/>
      <c r="X149" s="276"/>
      <c r="Y149" s="276"/>
      <c r="Z149" s="276"/>
      <c r="AA149" s="276"/>
      <c r="AB149" s="276"/>
      <c r="AC149" s="276"/>
      <c r="AD149" s="276"/>
      <c r="AE149" s="276"/>
      <c r="AF149" s="276"/>
      <c r="AG149" s="276"/>
      <c r="AH149" s="276"/>
      <c r="AI149" s="276"/>
    </row>
    <row r="150" spans="1:35" s="34" customFormat="1" ht="15" hidden="1" customHeight="1">
      <c r="G150" s="177"/>
      <c r="H150" s="173"/>
      <c r="I150" s="1055"/>
      <c r="J150" s="1056"/>
      <c r="L150" s="165" t="s">
        <v>20</v>
      </c>
      <c r="M150" s="168" t="s">
        <v>10</v>
      </c>
      <c r="N150" s="251"/>
      <c r="O150" s="1102"/>
      <c r="P150" s="1103"/>
      <c r="Q150" s="1103"/>
      <c r="R150" s="1103"/>
      <c r="S150" s="1103"/>
      <c r="T150" s="1103"/>
      <c r="U150" s="1103"/>
      <c r="V150" s="1104"/>
      <c r="W150" s="183"/>
      <c r="X150" s="276"/>
      <c r="Y150" s="290" t="str">
        <f>strCheckUnique(Z150:Z153)</f>
        <v/>
      </c>
      <c r="Z150" s="276"/>
      <c r="AA150" s="290"/>
      <c r="AB150" s="276"/>
      <c r="AC150" s="276"/>
      <c r="AD150" s="276"/>
      <c r="AE150" s="276"/>
      <c r="AF150" s="276"/>
      <c r="AG150" s="276"/>
      <c r="AH150" s="276"/>
      <c r="AI150" s="276"/>
    </row>
    <row r="151" spans="1:35" s="34" customFormat="1" ht="15.75" hidden="1" customHeight="1">
      <c r="G151" s="177"/>
      <c r="H151" s="173">
        <v>1</v>
      </c>
      <c r="I151" s="1055"/>
      <c r="J151" s="1056"/>
      <c r="K151" s="194"/>
      <c r="L151" s="166"/>
      <c r="M151" s="169"/>
      <c r="N151" s="196"/>
      <c r="O151" s="297"/>
      <c r="P151" s="187"/>
      <c r="Q151" s="187"/>
      <c r="R151" s="1100"/>
      <c r="S151" s="1124" t="s">
        <v>74</v>
      </c>
      <c r="T151" s="1100"/>
      <c r="U151" s="1094" t="s">
        <v>75</v>
      </c>
      <c r="V151" s="180"/>
      <c r="W151" s="183"/>
      <c r="X151" s="276" t="str">
        <f>strCheckDate(O152:V152)</f>
        <v/>
      </c>
      <c r="Y151" s="290"/>
      <c r="Z151" s="290" t="str">
        <f>IF(M151="","",M151 )</f>
        <v/>
      </c>
      <c r="AA151" s="290"/>
      <c r="AB151" s="290"/>
      <c r="AC151" s="290"/>
      <c r="AD151" s="276"/>
      <c r="AE151" s="276"/>
      <c r="AF151" s="276"/>
      <c r="AG151" s="276"/>
      <c r="AH151" s="276"/>
      <c r="AI151" s="276"/>
    </row>
    <row r="152" spans="1:35" s="34" customFormat="1" ht="0.2" hidden="1" customHeight="1">
      <c r="G152" s="177"/>
      <c r="H152" s="173"/>
      <c r="I152" s="1055"/>
      <c r="J152" s="1056"/>
      <c r="K152" s="194"/>
      <c r="L152" s="189"/>
      <c r="M152" s="196"/>
      <c r="N152" s="196"/>
      <c r="O152" s="196"/>
      <c r="P152" s="196"/>
      <c r="Q152" s="275" t="str">
        <f>R151 &amp; "-" &amp; T151</f>
        <v>-</v>
      </c>
      <c r="R152" s="1101"/>
      <c r="S152" s="1125"/>
      <c r="T152" s="1101"/>
      <c r="U152" s="1095"/>
      <c r="V152" s="180"/>
      <c r="W152" s="185"/>
      <c r="X152" s="276"/>
      <c r="Y152" s="276"/>
      <c r="Z152" s="276"/>
      <c r="AA152" s="276"/>
      <c r="AB152" s="276"/>
      <c r="AC152" s="276"/>
      <c r="AD152" s="276"/>
      <c r="AE152" s="276"/>
      <c r="AF152" s="276"/>
      <c r="AG152" s="276"/>
      <c r="AH152" s="276"/>
      <c r="AI152" s="276"/>
    </row>
    <row r="153" spans="1:35" ht="15" hidden="1" customHeight="1">
      <c r="G153" s="177"/>
      <c r="H153" s="175"/>
      <c r="I153" s="1055"/>
      <c r="J153" s="1056"/>
      <c r="K153" s="175"/>
      <c r="L153" s="109"/>
      <c r="M153" s="171" t="s">
        <v>26</v>
      </c>
      <c r="N153" s="171"/>
      <c r="O153" s="171"/>
      <c r="P153" s="171"/>
      <c r="Q153" s="171"/>
      <c r="R153" s="171"/>
      <c r="S153" s="171"/>
      <c r="T153" s="171"/>
      <c r="U153" s="258"/>
      <c r="V153" s="154"/>
      <c r="W153" s="181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</row>
    <row r="154" spans="1:35" ht="15" hidden="1" customHeight="1">
      <c r="G154" s="175"/>
      <c r="H154" s="175"/>
      <c r="I154" s="1055"/>
      <c r="J154" s="82"/>
      <c r="K154" s="175"/>
      <c r="L154" s="109"/>
      <c r="M154" s="170" t="s">
        <v>13</v>
      </c>
      <c r="N154" s="170"/>
      <c r="O154" s="170"/>
      <c r="P154" s="170"/>
      <c r="Q154" s="170"/>
      <c r="R154" s="170"/>
      <c r="S154" s="170"/>
      <c r="T154" s="170"/>
      <c r="U154" s="259"/>
      <c r="V154" s="154"/>
      <c r="W154" s="182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</row>
    <row r="155" spans="1:35" ht="15" hidden="1" customHeight="1">
      <c r="G155" s="174"/>
      <c r="H155" s="175"/>
      <c r="I155" s="175"/>
      <c r="J155" s="82"/>
      <c r="K155" s="175"/>
      <c r="L155" s="109"/>
      <c r="M155" s="160" t="s">
        <v>14</v>
      </c>
      <c r="N155" s="160"/>
      <c r="O155" s="160"/>
      <c r="P155" s="160"/>
      <c r="Q155" s="160"/>
      <c r="R155" s="160"/>
      <c r="S155" s="160"/>
      <c r="T155" s="160"/>
      <c r="U155" s="255"/>
      <c r="V155" s="154"/>
      <c r="W155" s="182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</row>
    <row r="156" spans="1:35" ht="15" hidden="1" customHeight="1">
      <c r="G156" s="174"/>
      <c r="H156" s="175"/>
      <c r="I156" s="175"/>
      <c r="J156" s="82"/>
      <c r="K156" s="175"/>
      <c r="L156" s="109"/>
      <c r="M156" s="159" t="s">
        <v>17</v>
      </c>
      <c r="N156" s="159"/>
      <c r="O156" s="159"/>
      <c r="P156" s="159"/>
      <c r="Q156" s="159"/>
      <c r="R156" s="159"/>
      <c r="S156" s="159"/>
      <c r="T156" s="159"/>
      <c r="U156" s="256"/>
      <c r="V156" s="154"/>
      <c r="W156" s="182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</row>
    <row r="157" spans="1:35" ht="15" hidden="1" customHeight="1">
      <c r="G157" s="174"/>
      <c r="H157" s="175"/>
      <c r="I157" s="175"/>
      <c r="J157" s="82"/>
      <c r="K157" s="175"/>
      <c r="L157" s="109"/>
      <c r="M157" s="158" t="s">
        <v>18</v>
      </c>
      <c r="N157" s="158"/>
      <c r="O157" s="158"/>
      <c r="P157" s="158"/>
      <c r="Q157" s="158"/>
      <c r="R157" s="158"/>
      <c r="S157" s="158"/>
      <c r="T157" s="158"/>
      <c r="U157" s="257"/>
      <c r="V157" s="154"/>
      <c r="W157" s="182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</row>
    <row r="158" spans="1:35" ht="7.5" hidden="1" customHeight="1">
      <c r="G158" s="174"/>
      <c r="H158" s="175"/>
      <c r="I158" s="175"/>
      <c r="J158" s="82"/>
      <c r="K158" s="175"/>
      <c r="L158" s="109"/>
      <c r="M158" s="172" t="s">
        <v>19</v>
      </c>
      <c r="N158" s="172"/>
      <c r="O158" s="172"/>
      <c r="P158" s="172"/>
      <c r="Q158" s="172"/>
      <c r="R158" s="172"/>
      <c r="S158" s="172"/>
      <c r="T158" s="172"/>
      <c r="U158" s="260"/>
      <c r="V158" s="154"/>
      <c r="W158" s="182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</row>
    <row r="160" spans="1:35" s="33" customFormat="1" ht="17.100000000000001" customHeight="1">
      <c r="A160" s="33" t="s">
        <v>15</v>
      </c>
      <c r="C160" s="33" t="s">
        <v>193</v>
      </c>
      <c r="AD160" s="178"/>
    </row>
    <row r="161" spans="1:50" ht="17.100000000000001" customHeight="1">
      <c r="AD161" s="41"/>
    </row>
    <row r="162" spans="1:50" ht="17.100000000000001" customHeight="1"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</row>
    <row r="163" spans="1:50" s="34" customFormat="1" ht="22.5">
      <c r="A163" s="1051">
        <v>1</v>
      </c>
      <c r="B163" s="276"/>
      <c r="C163" s="276"/>
      <c r="D163" s="276"/>
      <c r="E163" s="276"/>
      <c r="F163" s="293"/>
      <c r="G163" s="293"/>
      <c r="H163" s="293"/>
      <c r="I163" s="93"/>
      <c r="J163" s="83"/>
      <c r="K163" s="83"/>
      <c r="L163" s="312">
        <f>mergeValue(A163)</f>
        <v>1</v>
      </c>
      <c r="M163" s="544" t="s">
        <v>21</v>
      </c>
      <c r="N163" s="1128"/>
      <c r="O163" s="1129"/>
      <c r="P163" s="1129"/>
      <c r="Q163" s="1129"/>
      <c r="R163" s="1129"/>
      <c r="S163" s="1129"/>
      <c r="T163" s="1129"/>
      <c r="U163" s="1129"/>
      <c r="V163" s="1129"/>
      <c r="W163" s="1129"/>
      <c r="X163" s="1129"/>
      <c r="Y163" s="1129"/>
      <c r="Z163" s="1129"/>
      <c r="AA163" s="1129"/>
      <c r="AB163" s="1129"/>
      <c r="AC163" s="1129"/>
      <c r="AD163" s="1129"/>
      <c r="AE163" s="1129"/>
      <c r="AF163" s="1129"/>
      <c r="AG163" s="1129"/>
      <c r="AH163" s="1129"/>
      <c r="AI163" s="1129"/>
      <c r="AJ163" s="1129"/>
      <c r="AK163" s="1129"/>
      <c r="AL163" s="1069"/>
      <c r="AM163" s="862" t="s">
        <v>627</v>
      </c>
      <c r="AN163" s="276"/>
      <c r="AO163" s="276"/>
      <c r="AP163" s="276"/>
      <c r="AQ163" s="276"/>
      <c r="AR163" s="276"/>
      <c r="AS163" s="276"/>
      <c r="AT163" s="276"/>
      <c r="AU163" s="276"/>
      <c r="AV163" s="276"/>
      <c r="AW163" s="276"/>
      <c r="AX163" s="276"/>
    </row>
    <row r="164" spans="1:50" s="34" customFormat="1" ht="22.5">
      <c r="A164" s="1051"/>
      <c r="B164" s="1051">
        <v>1</v>
      </c>
      <c r="C164" s="276"/>
      <c r="D164" s="276"/>
      <c r="E164" s="276"/>
      <c r="F164" s="320"/>
      <c r="G164" s="535"/>
      <c r="H164" s="535"/>
      <c r="I164" s="208"/>
      <c r="J164" s="45"/>
      <c r="L164" s="312" t="str">
        <f>mergeValue(A164) &amp;"."&amp; mergeValue(B164)</f>
        <v>1.1</v>
      </c>
      <c r="M164" s="155" t="s">
        <v>16</v>
      </c>
      <c r="N164" s="1126"/>
      <c r="O164" s="1127"/>
      <c r="P164" s="1127"/>
      <c r="Q164" s="1127"/>
      <c r="R164" s="1127"/>
      <c r="S164" s="1127"/>
      <c r="T164" s="1127"/>
      <c r="U164" s="1127"/>
      <c r="V164" s="1127"/>
      <c r="W164" s="1127"/>
      <c r="X164" s="1127"/>
      <c r="Y164" s="1127"/>
      <c r="Z164" s="1127"/>
      <c r="AA164" s="1127"/>
      <c r="AB164" s="1127"/>
      <c r="AC164" s="1127"/>
      <c r="AD164" s="1127"/>
      <c r="AE164" s="1127"/>
      <c r="AF164" s="1127"/>
      <c r="AG164" s="1127"/>
      <c r="AH164" s="1127"/>
      <c r="AI164" s="1127"/>
      <c r="AJ164" s="1127"/>
      <c r="AK164" s="1127"/>
      <c r="AL164" s="1077"/>
      <c r="AM164" s="861" t="s">
        <v>449</v>
      </c>
      <c r="AN164" s="276"/>
      <c r="AO164" s="276"/>
      <c r="AP164" s="276"/>
      <c r="AQ164" s="276"/>
      <c r="AR164" s="276"/>
      <c r="AS164" s="276"/>
      <c r="AT164" s="276"/>
      <c r="AU164" s="276"/>
      <c r="AV164" s="276"/>
      <c r="AW164" s="276"/>
      <c r="AX164" s="276"/>
    </row>
    <row r="165" spans="1:50" s="34" customFormat="1" ht="45">
      <c r="A165" s="1051"/>
      <c r="B165" s="1051"/>
      <c r="C165" s="1051">
        <v>1</v>
      </c>
      <c r="D165" s="276"/>
      <c r="E165" s="276"/>
      <c r="F165" s="320"/>
      <c r="G165" s="535"/>
      <c r="H165" s="535"/>
      <c r="I165" s="208"/>
      <c r="J165" s="45"/>
      <c r="L165" s="312" t="str">
        <f>mergeValue(A165) &amp;"."&amp; mergeValue(B165)&amp;"."&amp; mergeValue(C165)</f>
        <v>1.1.1</v>
      </c>
      <c r="M165" s="156" t="s">
        <v>560</v>
      </c>
      <c r="N165" s="1126"/>
      <c r="O165" s="1127"/>
      <c r="P165" s="1127"/>
      <c r="Q165" s="1127"/>
      <c r="R165" s="1127"/>
      <c r="S165" s="1127"/>
      <c r="T165" s="1127"/>
      <c r="U165" s="1127"/>
      <c r="V165" s="1127"/>
      <c r="W165" s="1127"/>
      <c r="X165" s="1127"/>
      <c r="Y165" s="1127"/>
      <c r="Z165" s="1127"/>
      <c r="AA165" s="1127"/>
      <c r="AB165" s="1127"/>
      <c r="AC165" s="1127"/>
      <c r="AD165" s="1127"/>
      <c r="AE165" s="1127"/>
      <c r="AF165" s="1127"/>
      <c r="AG165" s="1127"/>
      <c r="AH165" s="1127"/>
      <c r="AI165" s="1127"/>
      <c r="AJ165" s="1127"/>
      <c r="AK165" s="1127"/>
      <c r="AL165" s="1077"/>
      <c r="AM165" s="861" t="s">
        <v>561</v>
      </c>
      <c r="AN165" s="276"/>
      <c r="AO165" s="276"/>
      <c r="AP165" s="276"/>
      <c r="AQ165" s="276"/>
      <c r="AR165" s="276"/>
      <c r="AS165" s="276"/>
      <c r="AT165" s="276"/>
      <c r="AU165" s="276"/>
      <c r="AV165" s="276"/>
      <c r="AW165" s="276"/>
      <c r="AX165" s="276"/>
    </row>
    <row r="166" spans="1:50" s="34" customFormat="1" ht="20.100000000000001" customHeight="1">
      <c r="A166" s="1051"/>
      <c r="B166" s="1051"/>
      <c r="C166" s="1051"/>
      <c r="D166" s="1051">
        <v>1</v>
      </c>
      <c r="E166" s="276"/>
      <c r="F166" s="320"/>
      <c r="G166" s="535"/>
      <c r="H166" s="535"/>
      <c r="I166" s="1055"/>
      <c r="J166" s="1056"/>
      <c r="K166" s="1026"/>
      <c r="L166" s="1057" t="str">
        <f>mergeValue(A166) &amp;"."&amp; mergeValue(B166)&amp;"."&amp; mergeValue(C166)&amp;"."&amp; mergeValue(D166)</f>
        <v>1.1.1.1</v>
      </c>
      <c r="M166" s="1058"/>
      <c r="N166" s="1022" t="s">
        <v>74</v>
      </c>
      <c r="O166" s="1052"/>
      <c r="P166" s="1061" t="s">
        <v>83</v>
      </c>
      <c r="Q166" s="1062"/>
      <c r="R166" s="1022" t="s">
        <v>75</v>
      </c>
      <c r="S166" s="1052"/>
      <c r="T166" s="1059">
        <v>1</v>
      </c>
      <c r="U166" s="1063"/>
      <c r="V166" s="1022" t="s">
        <v>75</v>
      </c>
      <c r="W166" s="1052"/>
      <c r="X166" s="1059">
        <v>1</v>
      </c>
      <c r="Y166" s="1060"/>
      <c r="Z166" s="1022" t="s">
        <v>75</v>
      </c>
      <c r="AA166" s="186"/>
      <c r="AB166" s="110">
        <v>1</v>
      </c>
      <c r="AC166" s="389"/>
      <c r="AD166" s="531"/>
      <c r="AE166" s="531"/>
      <c r="AF166" s="531"/>
      <c r="AG166" s="531"/>
      <c r="AH166" s="533"/>
      <c r="AI166" s="534" t="s">
        <v>74</v>
      </c>
      <c r="AJ166" s="533"/>
      <c r="AK166" s="534" t="s">
        <v>75</v>
      </c>
      <c r="AL166" s="261"/>
      <c r="AM166" s="1016" t="s">
        <v>631</v>
      </c>
      <c r="AN166" s="276" t="str">
        <f>strCheckDateOnDP(AD166:AL166,List06_9_DP)</f>
        <v/>
      </c>
      <c r="AO166" s="290" t="str">
        <f>IF(AND(COUNTIF(AP162:AP162,AP166)&gt;1,AP166&lt;&gt;""),"ErrUnique:HasDoubleConn","")</f>
        <v/>
      </c>
      <c r="AP166" s="290"/>
      <c r="AQ166" s="290"/>
      <c r="AR166" s="290"/>
      <c r="AS166" s="290"/>
      <c r="AT166" s="290"/>
      <c r="AU166" s="276"/>
      <c r="AV166" s="276"/>
      <c r="AW166" s="276"/>
      <c r="AX166" s="276"/>
    </row>
    <row r="167" spans="1:50" s="34" customFormat="1" ht="20.100000000000001" customHeight="1">
      <c r="A167" s="1051"/>
      <c r="B167" s="1051"/>
      <c r="C167" s="1051"/>
      <c r="D167" s="1051"/>
      <c r="E167" s="276"/>
      <c r="F167" s="320"/>
      <c r="G167" s="535"/>
      <c r="H167" s="535"/>
      <c r="I167" s="1055"/>
      <c r="J167" s="1056"/>
      <c r="K167" s="1026"/>
      <c r="L167" s="1057"/>
      <c r="M167" s="1058"/>
      <c r="N167" s="1022"/>
      <c r="O167" s="1052"/>
      <c r="P167" s="1061"/>
      <c r="Q167" s="1062"/>
      <c r="R167" s="1022"/>
      <c r="S167" s="1052"/>
      <c r="T167" s="1059"/>
      <c r="U167" s="1064"/>
      <c r="V167" s="1022"/>
      <c r="W167" s="1052"/>
      <c r="X167" s="1059"/>
      <c r="Y167" s="1060"/>
      <c r="Z167" s="1022"/>
      <c r="AA167" s="403"/>
      <c r="AB167" s="201"/>
      <c r="AC167" s="201"/>
      <c r="AD167" s="243"/>
      <c r="AE167" s="243"/>
      <c r="AF167" s="243"/>
      <c r="AG167" s="278" t="str">
        <f>AH166 &amp; "-" &amp; AJ166</f>
        <v>-</v>
      </c>
      <c r="AH167" s="278"/>
      <c r="AI167" s="278"/>
      <c r="AJ167" s="278"/>
      <c r="AK167" s="278" t="s">
        <v>75</v>
      </c>
      <c r="AL167" s="406"/>
      <c r="AM167" s="1016"/>
      <c r="AN167" s="276"/>
      <c r="AO167" s="290"/>
      <c r="AP167" s="290"/>
      <c r="AQ167" s="290"/>
      <c r="AR167" s="290"/>
      <c r="AS167" s="290"/>
      <c r="AT167" s="290"/>
      <c r="AU167" s="276"/>
      <c r="AV167" s="276"/>
      <c r="AW167" s="276"/>
      <c r="AX167" s="276"/>
    </row>
    <row r="168" spans="1:50" s="34" customFormat="1" ht="20.100000000000001" customHeight="1">
      <c r="A168" s="1051"/>
      <c r="B168" s="1051"/>
      <c r="C168" s="1051"/>
      <c r="D168" s="1051"/>
      <c r="E168" s="276"/>
      <c r="F168" s="320"/>
      <c r="G168" s="535"/>
      <c r="H168" s="535"/>
      <c r="I168" s="1055"/>
      <c r="J168" s="1056"/>
      <c r="K168" s="1026"/>
      <c r="L168" s="1057"/>
      <c r="M168" s="1058"/>
      <c r="N168" s="1022"/>
      <c r="O168" s="1052"/>
      <c r="P168" s="1061"/>
      <c r="Q168" s="1062"/>
      <c r="R168" s="1022"/>
      <c r="S168" s="1052"/>
      <c r="T168" s="1059"/>
      <c r="U168" s="1065"/>
      <c r="V168" s="1022"/>
      <c r="W168" s="405"/>
      <c r="X168" s="172"/>
      <c r="Y168" s="201"/>
      <c r="Z168" s="242"/>
      <c r="AA168" s="242"/>
      <c r="AB168" s="242"/>
      <c r="AC168" s="242"/>
      <c r="AD168" s="243"/>
      <c r="AE168" s="243"/>
      <c r="AF168" s="243"/>
      <c r="AG168" s="243"/>
      <c r="AH168" s="244"/>
      <c r="AI168" s="191"/>
      <c r="AJ168" s="191"/>
      <c r="AK168" s="244"/>
      <c r="AL168" s="181"/>
      <c r="AM168" s="1016"/>
      <c r="AN168" s="276"/>
      <c r="AO168" s="290"/>
      <c r="AP168" s="290"/>
      <c r="AQ168" s="290"/>
      <c r="AR168" s="290"/>
      <c r="AS168" s="290"/>
      <c r="AT168" s="290"/>
      <c r="AU168" s="276"/>
      <c r="AV168" s="276"/>
      <c r="AW168" s="276"/>
      <c r="AX168" s="276"/>
    </row>
    <row r="169" spans="1:50" s="34" customFormat="1" ht="20.100000000000001" customHeight="1">
      <c r="A169" s="1051"/>
      <c r="B169" s="1051"/>
      <c r="C169" s="1051"/>
      <c r="D169" s="1051"/>
      <c r="E169" s="276"/>
      <c r="F169" s="320"/>
      <c r="G169" s="535"/>
      <c r="H169" s="535"/>
      <c r="I169" s="1055"/>
      <c r="J169" s="1056"/>
      <c r="K169" s="1026"/>
      <c r="L169" s="1057"/>
      <c r="M169" s="1058"/>
      <c r="N169" s="1022"/>
      <c r="O169" s="1052"/>
      <c r="P169" s="1061"/>
      <c r="Q169" s="1062"/>
      <c r="R169" s="1022"/>
      <c r="S169" s="245"/>
      <c r="T169" s="247"/>
      <c r="U169" s="246"/>
      <c r="V169" s="242"/>
      <c r="W169" s="242"/>
      <c r="X169" s="242"/>
      <c r="Y169" s="242"/>
      <c r="Z169" s="242"/>
      <c r="AA169" s="242"/>
      <c r="AB169" s="242"/>
      <c r="AC169" s="242"/>
      <c r="AD169" s="243"/>
      <c r="AE169" s="243"/>
      <c r="AF169" s="243"/>
      <c r="AG169" s="243"/>
      <c r="AH169" s="244"/>
      <c r="AI169" s="191"/>
      <c r="AJ169" s="191"/>
      <c r="AK169" s="244"/>
      <c r="AL169" s="181"/>
      <c r="AM169" s="1016"/>
      <c r="AN169" s="276"/>
      <c r="AO169" s="290"/>
      <c r="AP169" s="290"/>
      <c r="AQ169" s="290"/>
      <c r="AR169" s="290"/>
      <c r="AS169" s="290"/>
      <c r="AT169" s="290"/>
      <c r="AU169" s="276"/>
      <c r="AV169" s="276"/>
      <c r="AW169" s="276"/>
      <c r="AX169" s="276"/>
    </row>
    <row r="170" spans="1:50" ht="20.100000000000001" customHeight="1">
      <c r="A170" s="1051"/>
      <c r="B170" s="1051"/>
      <c r="C170" s="1051"/>
      <c r="D170" s="1051"/>
      <c r="E170" s="322"/>
      <c r="F170" s="323"/>
      <c r="G170" s="322"/>
      <c r="H170" s="322"/>
      <c r="I170" s="1055"/>
      <c r="J170" s="1056"/>
      <c r="K170" s="1026"/>
      <c r="L170" s="1057"/>
      <c r="M170" s="1058"/>
      <c r="N170" s="1022"/>
      <c r="O170" s="404"/>
      <c r="P170" s="160"/>
      <c r="Q170" s="201" t="s">
        <v>371</v>
      </c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248"/>
      <c r="AM170" s="1016"/>
      <c r="AN170" s="280"/>
      <c r="AO170" s="280"/>
      <c r="AP170" s="291"/>
      <c r="AQ170" s="291"/>
      <c r="AR170" s="291"/>
      <c r="AS170" s="291"/>
      <c r="AT170" s="291"/>
      <c r="AU170" s="280"/>
      <c r="AV170" s="280"/>
      <c r="AW170" s="280"/>
      <c r="AX170" s="280"/>
    </row>
    <row r="171" spans="1:50" ht="15" customHeight="1">
      <c r="A171" s="1051"/>
      <c r="B171" s="1051"/>
      <c r="C171" s="1051"/>
      <c r="D171" s="322"/>
      <c r="E171" s="322"/>
      <c r="F171" s="320"/>
      <c r="G171" s="322"/>
      <c r="H171" s="322"/>
      <c r="I171" s="175"/>
      <c r="J171" s="82"/>
      <c r="K171" s="175"/>
      <c r="L171" s="301"/>
      <c r="M171" s="159" t="s">
        <v>5</v>
      </c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81"/>
      <c r="AM171" s="1016"/>
      <c r="AN171" s="280"/>
      <c r="AO171" s="280"/>
      <c r="AP171" s="291"/>
      <c r="AQ171" s="291"/>
      <c r="AR171" s="291"/>
      <c r="AS171" s="291"/>
      <c r="AT171" s="291"/>
      <c r="AU171" s="280"/>
      <c r="AV171" s="280"/>
      <c r="AW171" s="280"/>
      <c r="AX171" s="280"/>
    </row>
    <row r="172" spans="1:50" ht="15" customHeight="1">
      <c r="A172" s="1051"/>
      <c r="B172" s="1051"/>
      <c r="C172" s="322"/>
      <c r="D172" s="322"/>
      <c r="E172" s="322"/>
      <c r="F172" s="320"/>
      <c r="G172" s="322"/>
      <c r="H172" s="322"/>
      <c r="I172" s="175"/>
      <c r="J172" s="82"/>
      <c r="K172" s="175"/>
      <c r="L172" s="109"/>
      <c r="M172" s="158" t="s">
        <v>365</v>
      </c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3"/>
      <c r="AE172" s="153"/>
      <c r="AF172" s="153"/>
      <c r="AG172" s="153"/>
      <c r="AH172" s="244"/>
      <c r="AI172" s="191"/>
      <c r="AJ172" s="190"/>
      <c r="AK172" s="158"/>
      <c r="AL172" s="191"/>
      <c r="AM172" s="181"/>
      <c r="AN172" s="280"/>
      <c r="AO172" s="280"/>
      <c r="AP172" s="280"/>
      <c r="AQ172" s="280"/>
      <c r="AR172" s="280"/>
      <c r="AS172" s="280"/>
      <c r="AT172" s="280"/>
      <c r="AU172" s="280"/>
      <c r="AV172" s="280"/>
      <c r="AW172" s="280"/>
      <c r="AX172" s="280"/>
    </row>
    <row r="173" spans="1:50" ht="15" customHeight="1">
      <c r="A173" s="1051"/>
      <c r="B173" s="322"/>
      <c r="C173" s="322"/>
      <c r="D173" s="322"/>
      <c r="E173" s="322"/>
      <c r="F173" s="320"/>
      <c r="G173" s="322"/>
      <c r="H173" s="322"/>
      <c r="I173" s="175"/>
      <c r="J173" s="82"/>
      <c r="K173" s="175"/>
      <c r="L173" s="109"/>
      <c r="M173" s="172" t="s">
        <v>19</v>
      </c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53"/>
      <c r="AE173" s="153"/>
      <c r="AF173" s="153"/>
      <c r="AG173" s="153"/>
      <c r="AH173" s="244"/>
      <c r="AI173" s="191"/>
      <c r="AJ173" s="190"/>
      <c r="AK173" s="158"/>
      <c r="AL173" s="191"/>
      <c r="AM173" s="181"/>
      <c r="AN173" s="280"/>
      <c r="AO173" s="280"/>
      <c r="AP173" s="280"/>
      <c r="AQ173" s="280"/>
      <c r="AR173" s="280"/>
      <c r="AS173" s="280"/>
      <c r="AT173" s="280"/>
      <c r="AU173" s="280"/>
      <c r="AV173" s="280"/>
      <c r="AW173" s="280"/>
      <c r="AX173" s="280"/>
    </row>
    <row r="174" spans="1:50" ht="15" customHeight="1">
      <c r="F174" s="174"/>
      <c r="G174" s="175"/>
      <c r="H174" s="175"/>
      <c r="I174" s="209"/>
      <c r="J174" s="82"/>
      <c r="L174" s="109"/>
      <c r="M174" s="201" t="s">
        <v>291</v>
      </c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153"/>
      <c r="AE174" s="153"/>
      <c r="AF174" s="153"/>
      <c r="AG174" s="153"/>
      <c r="AH174" s="244"/>
      <c r="AI174" s="191"/>
      <c r="AJ174" s="190"/>
      <c r="AK174" s="158"/>
      <c r="AL174" s="191"/>
      <c r="AM174" s="181"/>
      <c r="AN174" s="280"/>
      <c r="AO174" s="280"/>
      <c r="AP174" s="280"/>
      <c r="AQ174" s="280"/>
      <c r="AR174" s="280"/>
      <c r="AS174" s="280"/>
      <c r="AT174" s="280"/>
      <c r="AU174" s="280"/>
      <c r="AV174" s="280"/>
      <c r="AW174" s="280"/>
      <c r="AX174" s="280"/>
    </row>
    <row r="175" spans="1:50" ht="15" customHeight="1">
      <c r="G175" s="174"/>
      <c r="H175" s="175"/>
      <c r="I175" s="175"/>
      <c r="J175" s="82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175"/>
      <c r="AG175" s="175"/>
      <c r="AH175" s="175"/>
      <c r="AI175" s="175"/>
      <c r="AJ175" s="175"/>
      <c r="AK175" s="175"/>
      <c r="AL175" s="280"/>
      <c r="AM175" s="280"/>
      <c r="AN175" s="280"/>
      <c r="AO175" s="280"/>
      <c r="AP175" s="280"/>
      <c r="AQ175" s="280"/>
      <c r="AR175" s="280"/>
      <c r="AS175" s="280"/>
      <c r="AT175" s="280"/>
      <c r="AU175" s="280"/>
    </row>
    <row r="176" spans="1:50" s="33" customFormat="1" ht="17.100000000000001" customHeight="1">
      <c r="A176" s="33" t="s">
        <v>15</v>
      </c>
      <c r="C176" s="33" t="s">
        <v>194</v>
      </c>
      <c r="T176" s="178"/>
    </row>
    <row r="177" spans="1:49" ht="17.100000000000001" customHeight="1"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</row>
    <row r="178" spans="1:49" s="34" customFormat="1" ht="22.5" customHeight="1">
      <c r="A178" s="1051">
        <v>1</v>
      </c>
      <c r="B178" s="276"/>
      <c r="C178" s="276"/>
      <c r="D178" s="276"/>
      <c r="E178" s="276"/>
      <c r="F178" s="293"/>
      <c r="G178" s="293"/>
      <c r="H178" s="293"/>
      <c r="I178" s="93"/>
      <c r="J178" s="83"/>
      <c r="K178" s="83"/>
      <c r="L178" s="312">
        <f>mergeValue(A178)</f>
        <v>1</v>
      </c>
      <c r="M178" s="200" t="s">
        <v>21</v>
      </c>
      <c r="N178" s="1128"/>
      <c r="O178" s="1129"/>
      <c r="P178" s="1129"/>
      <c r="Q178" s="1129"/>
      <c r="R178" s="1129"/>
      <c r="S178" s="1129"/>
      <c r="T178" s="1129"/>
      <c r="U178" s="1129"/>
      <c r="V178" s="1129"/>
      <c r="W178" s="1129"/>
      <c r="X178" s="1129"/>
      <c r="Y178" s="1129"/>
      <c r="Z178" s="1129"/>
      <c r="AA178" s="1129"/>
      <c r="AB178" s="1129"/>
      <c r="AC178" s="1129"/>
      <c r="AD178" s="1129"/>
      <c r="AE178" s="1129"/>
      <c r="AF178" s="1129"/>
      <c r="AG178" s="1129"/>
      <c r="AH178" s="1129"/>
      <c r="AI178" s="1129"/>
      <c r="AJ178" s="1129"/>
      <c r="AK178" s="1069"/>
      <c r="AL178" s="862" t="s">
        <v>627</v>
      </c>
      <c r="AM178" s="276"/>
      <c r="AN178" s="276"/>
      <c r="AO178" s="276"/>
      <c r="AP178" s="276"/>
      <c r="AQ178" s="276"/>
      <c r="AR178" s="276"/>
      <c r="AS178" s="276"/>
      <c r="AT178" s="276"/>
      <c r="AU178" s="276"/>
      <c r="AV178" s="276"/>
      <c r="AW178" s="276"/>
    </row>
    <row r="179" spans="1:49" s="34" customFormat="1" ht="22.5" customHeight="1">
      <c r="A179" s="1051"/>
      <c r="B179" s="1051">
        <v>1</v>
      </c>
      <c r="C179" s="276"/>
      <c r="D179" s="276"/>
      <c r="E179" s="276"/>
      <c r="F179" s="320"/>
      <c r="G179" s="535"/>
      <c r="H179" s="535"/>
      <c r="I179" s="208"/>
      <c r="J179" s="45"/>
      <c r="L179" s="312" t="str">
        <f>mergeValue(A179) &amp;"."&amp; mergeValue(B179)</f>
        <v>1.1</v>
      </c>
      <c r="M179" s="155" t="s">
        <v>16</v>
      </c>
      <c r="N179" s="1126"/>
      <c r="O179" s="1127"/>
      <c r="P179" s="1127"/>
      <c r="Q179" s="1127"/>
      <c r="R179" s="1127"/>
      <c r="S179" s="1127"/>
      <c r="T179" s="1127"/>
      <c r="U179" s="1127"/>
      <c r="V179" s="1127"/>
      <c r="W179" s="1127"/>
      <c r="X179" s="1127"/>
      <c r="Y179" s="1127"/>
      <c r="Z179" s="1127"/>
      <c r="AA179" s="1127"/>
      <c r="AB179" s="1127"/>
      <c r="AC179" s="1127"/>
      <c r="AD179" s="1127"/>
      <c r="AE179" s="1127"/>
      <c r="AF179" s="1127"/>
      <c r="AG179" s="1127"/>
      <c r="AH179" s="1127"/>
      <c r="AI179" s="1127"/>
      <c r="AJ179" s="1127"/>
      <c r="AK179" s="1077"/>
      <c r="AL179" s="861" t="s">
        <v>449</v>
      </c>
      <c r="AM179" s="276"/>
      <c r="AN179" s="276"/>
      <c r="AO179" s="276"/>
      <c r="AP179" s="276"/>
      <c r="AQ179" s="276"/>
      <c r="AR179" s="276"/>
      <c r="AS179" s="276"/>
      <c r="AT179" s="276"/>
      <c r="AU179" s="276"/>
      <c r="AV179" s="276"/>
      <c r="AW179" s="276"/>
    </row>
    <row r="180" spans="1:49" s="34" customFormat="1" ht="45" customHeight="1">
      <c r="A180" s="1051"/>
      <c r="B180" s="1051"/>
      <c r="C180" s="1051">
        <v>1</v>
      </c>
      <c r="D180" s="276"/>
      <c r="E180" s="276"/>
      <c r="F180" s="320"/>
      <c r="G180" s="535"/>
      <c r="H180" s="535"/>
      <c r="I180" s="208"/>
      <c r="J180" s="45"/>
      <c r="L180" s="312" t="str">
        <f>mergeValue(A180) &amp;"."&amp; mergeValue(B180)&amp;"."&amp; mergeValue(C180)</f>
        <v>1.1.1</v>
      </c>
      <c r="M180" s="156" t="s">
        <v>560</v>
      </c>
      <c r="N180" s="1126"/>
      <c r="O180" s="1127"/>
      <c r="P180" s="1127"/>
      <c r="Q180" s="1127"/>
      <c r="R180" s="1127"/>
      <c r="S180" s="1127"/>
      <c r="T180" s="1127"/>
      <c r="U180" s="1127"/>
      <c r="V180" s="1127"/>
      <c r="W180" s="1127"/>
      <c r="X180" s="1127"/>
      <c r="Y180" s="1127"/>
      <c r="Z180" s="1127"/>
      <c r="AA180" s="1127"/>
      <c r="AB180" s="1127"/>
      <c r="AC180" s="1127"/>
      <c r="AD180" s="1127"/>
      <c r="AE180" s="1127"/>
      <c r="AF180" s="1127"/>
      <c r="AG180" s="1127"/>
      <c r="AH180" s="1127"/>
      <c r="AI180" s="1127"/>
      <c r="AJ180" s="1127"/>
      <c r="AK180" s="1077"/>
      <c r="AL180" s="861" t="s">
        <v>561</v>
      </c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</row>
    <row r="181" spans="1:49" s="34" customFormat="1" ht="20.100000000000001" customHeight="1">
      <c r="A181" s="1051"/>
      <c r="B181" s="1051"/>
      <c r="C181" s="1051"/>
      <c r="D181" s="1051">
        <v>1</v>
      </c>
      <c r="E181" s="276"/>
      <c r="F181" s="320"/>
      <c r="G181" s="535"/>
      <c r="H181" s="535"/>
      <c r="I181" s="1055"/>
      <c r="J181" s="1056"/>
      <c r="K181" s="1026"/>
      <c r="L181" s="1078" t="str">
        <f>mergeValue(A181) &amp;"."&amp; mergeValue(B181)&amp;"."&amp; mergeValue(C181)&amp;"."&amp; mergeValue(D181)</f>
        <v>1.1.1.1</v>
      </c>
      <c r="M181" s="1071"/>
      <c r="N181" s="1073"/>
      <c r="O181" s="1061" t="s">
        <v>83</v>
      </c>
      <c r="P181" s="1062"/>
      <c r="Q181" s="1022" t="s">
        <v>75</v>
      </c>
      <c r="R181" s="1052"/>
      <c r="S181" s="1059">
        <v>1</v>
      </c>
      <c r="T181" s="1063"/>
      <c r="U181" s="1022" t="s">
        <v>75</v>
      </c>
      <c r="V181" s="1052"/>
      <c r="W181" s="1059" t="s">
        <v>83</v>
      </c>
      <c r="X181" s="1060"/>
      <c r="Y181" s="1022" t="s">
        <v>75</v>
      </c>
      <c r="Z181" s="186"/>
      <c r="AA181" s="110">
        <v>1</v>
      </c>
      <c r="AB181" s="389"/>
      <c r="AC181" s="531"/>
      <c r="AD181" s="531"/>
      <c r="AE181" s="532"/>
      <c r="AF181" s="531"/>
      <c r="AG181" s="533"/>
      <c r="AH181" s="534" t="s">
        <v>74</v>
      </c>
      <c r="AI181" s="533"/>
      <c r="AJ181" s="534" t="s">
        <v>75</v>
      </c>
      <c r="AK181" s="261"/>
      <c r="AL181" s="1016" t="s">
        <v>631</v>
      </c>
      <c r="AM181" s="276" t="str">
        <f>strCheckDateOnDP(AC181:AK181,List06_10_DP)</f>
        <v/>
      </c>
      <c r="AN181" s="290" t="str">
        <f>IF(AND(COUNTIF(AO177:AO177,AO181)&gt;1,AO181&lt;&gt;""),"ErrUnique:HasDoubleConn","")</f>
        <v/>
      </c>
      <c r="AO181" s="290"/>
      <c r="AP181" s="290"/>
      <c r="AQ181" s="290"/>
      <c r="AR181" s="290"/>
      <c r="AS181" s="290"/>
      <c r="AT181" s="276"/>
      <c r="AU181" s="276"/>
      <c r="AV181" s="276"/>
      <c r="AW181" s="276"/>
    </row>
    <row r="182" spans="1:49" s="34" customFormat="1" ht="20.100000000000001" customHeight="1">
      <c r="A182" s="1051"/>
      <c r="B182" s="1051"/>
      <c r="C182" s="1051"/>
      <c r="D182" s="1051"/>
      <c r="E182" s="276"/>
      <c r="F182" s="320"/>
      <c r="G182" s="535"/>
      <c r="H182" s="535"/>
      <c r="I182" s="1055"/>
      <c r="J182" s="1056"/>
      <c r="K182" s="1026"/>
      <c r="L182" s="1057"/>
      <c r="M182" s="1072"/>
      <c r="N182" s="1073"/>
      <c r="O182" s="1061"/>
      <c r="P182" s="1062"/>
      <c r="Q182" s="1022"/>
      <c r="R182" s="1052"/>
      <c r="S182" s="1059"/>
      <c r="T182" s="1064"/>
      <c r="U182" s="1022"/>
      <c r="V182" s="1052"/>
      <c r="W182" s="1059"/>
      <c r="X182" s="1060"/>
      <c r="Y182" s="1022"/>
      <c r="Z182" s="403"/>
      <c r="AA182" s="201"/>
      <c r="AB182" s="201"/>
      <c r="AC182" s="243"/>
      <c r="AD182" s="243"/>
      <c r="AE182" s="243"/>
      <c r="AF182" s="278" t="str">
        <f>AG181 &amp; "-" &amp; AI181</f>
        <v>-</v>
      </c>
      <c r="AG182" s="278"/>
      <c r="AH182" s="278"/>
      <c r="AI182" s="278"/>
      <c r="AJ182" s="278" t="s">
        <v>75</v>
      </c>
      <c r="AK182" s="406"/>
      <c r="AL182" s="1016"/>
      <c r="AM182" s="276"/>
      <c r="AN182" s="290"/>
      <c r="AO182" s="290"/>
      <c r="AP182" s="290"/>
      <c r="AQ182" s="290"/>
      <c r="AR182" s="290"/>
      <c r="AS182" s="290"/>
      <c r="AT182" s="276"/>
      <c r="AU182" s="276"/>
      <c r="AV182" s="276"/>
      <c r="AW182" s="276"/>
    </row>
    <row r="183" spans="1:49" s="34" customFormat="1" ht="20.100000000000001" customHeight="1">
      <c r="A183" s="1051"/>
      <c r="B183" s="1051"/>
      <c r="C183" s="1051"/>
      <c r="D183" s="1051"/>
      <c r="E183" s="276"/>
      <c r="F183" s="320"/>
      <c r="G183" s="535"/>
      <c r="H183" s="535"/>
      <c r="I183" s="1055"/>
      <c r="J183" s="1056"/>
      <c r="K183" s="1026"/>
      <c r="L183" s="1057"/>
      <c r="M183" s="1072"/>
      <c r="N183" s="1073"/>
      <c r="O183" s="1061"/>
      <c r="P183" s="1062"/>
      <c r="Q183" s="1022"/>
      <c r="R183" s="1052"/>
      <c r="S183" s="1059"/>
      <c r="T183" s="1065"/>
      <c r="U183" s="1022"/>
      <c r="V183" s="405"/>
      <c r="W183" s="172"/>
      <c r="X183" s="201"/>
      <c r="Y183" s="242"/>
      <c r="Z183" s="242"/>
      <c r="AA183" s="242"/>
      <c r="AB183" s="242"/>
      <c r="AC183" s="243"/>
      <c r="AD183" s="243"/>
      <c r="AE183" s="243"/>
      <c r="AF183" s="243"/>
      <c r="AG183" s="244"/>
      <c r="AH183" s="191"/>
      <c r="AI183" s="191"/>
      <c r="AJ183" s="244"/>
      <c r="AK183" s="181"/>
      <c r="AL183" s="1016"/>
      <c r="AM183" s="276"/>
      <c r="AN183" s="290"/>
      <c r="AO183" s="290"/>
      <c r="AP183" s="290"/>
      <c r="AQ183" s="290"/>
      <c r="AR183" s="290"/>
      <c r="AS183" s="290"/>
      <c r="AT183" s="276"/>
      <c r="AU183" s="276"/>
      <c r="AV183" s="276"/>
      <c r="AW183" s="276"/>
    </row>
    <row r="184" spans="1:49" s="34" customFormat="1" ht="20.100000000000001" customHeight="1">
      <c r="A184" s="1051"/>
      <c r="B184" s="1051"/>
      <c r="C184" s="1051"/>
      <c r="D184" s="1051"/>
      <c r="E184" s="276"/>
      <c r="F184" s="320"/>
      <c r="G184" s="535"/>
      <c r="H184" s="535"/>
      <c r="I184" s="1055"/>
      <c r="J184" s="1056"/>
      <c r="K184" s="1026"/>
      <c r="L184" s="1057"/>
      <c r="M184" s="1072"/>
      <c r="N184" s="1073"/>
      <c r="O184" s="1061"/>
      <c r="P184" s="1062"/>
      <c r="Q184" s="1022"/>
      <c r="R184" s="245"/>
      <c r="S184" s="247"/>
      <c r="T184" s="246"/>
      <c r="U184" s="242"/>
      <c r="V184" s="242"/>
      <c r="W184" s="242"/>
      <c r="X184" s="242"/>
      <c r="Y184" s="242"/>
      <c r="Z184" s="242"/>
      <c r="AA184" s="242"/>
      <c r="AB184" s="242"/>
      <c r="AC184" s="243"/>
      <c r="AD184" s="243"/>
      <c r="AE184" s="243"/>
      <c r="AF184" s="243"/>
      <c r="AG184" s="244"/>
      <c r="AH184" s="191"/>
      <c r="AI184" s="191"/>
      <c r="AJ184" s="244"/>
      <c r="AK184" s="181"/>
      <c r="AL184" s="1016"/>
      <c r="AM184" s="276"/>
      <c r="AN184" s="290"/>
      <c r="AO184" s="290"/>
      <c r="AP184" s="290"/>
      <c r="AQ184" s="290"/>
      <c r="AR184" s="290"/>
      <c r="AS184" s="290"/>
      <c r="AT184" s="276"/>
      <c r="AU184" s="276"/>
      <c r="AV184" s="276"/>
      <c r="AW184" s="276"/>
    </row>
    <row r="185" spans="1:49" ht="20.100000000000001" customHeight="1">
      <c r="A185" s="1051"/>
      <c r="B185" s="1051"/>
      <c r="C185" s="1051"/>
      <c r="D185" s="1051"/>
      <c r="E185" s="322"/>
      <c r="F185" s="323"/>
      <c r="G185" s="322"/>
      <c r="H185" s="322"/>
      <c r="I185" s="1055"/>
      <c r="J185" s="1056"/>
      <c r="K185" s="1026"/>
      <c r="L185" s="1057"/>
      <c r="M185" s="1072"/>
      <c r="N185" s="404"/>
      <c r="O185" s="160"/>
      <c r="P185" s="201" t="s">
        <v>371</v>
      </c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248"/>
      <c r="AL185" s="1016"/>
      <c r="AM185" s="280"/>
      <c r="AN185" s="280"/>
      <c r="AO185" s="291"/>
      <c r="AP185" s="291"/>
      <c r="AQ185" s="291"/>
      <c r="AR185" s="291"/>
      <c r="AS185" s="291"/>
      <c r="AT185" s="280"/>
      <c r="AU185" s="280"/>
      <c r="AV185" s="280"/>
      <c r="AW185" s="280"/>
    </row>
    <row r="186" spans="1:49" ht="15" customHeight="1">
      <c r="A186" s="1051"/>
      <c r="B186" s="1051"/>
      <c r="C186" s="1051"/>
      <c r="D186" s="322"/>
      <c r="E186" s="322"/>
      <c r="F186" s="320"/>
      <c r="G186" s="322"/>
      <c r="H186" s="322"/>
      <c r="I186" s="175"/>
      <c r="J186" s="82"/>
      <c r="K186" s="175"/>
      <c r="L186" s="301"/>
      <c r="M186" s="159" t="s">
        <v>5</v>
      </c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81"/>
      <c r="AL186" s="1016"/>
      <c r="AM186" s="280"/>
      <c r="AN186" s="280"/>
      <c r="AO186" s="291"/>
      <c r="AP186" s="291"/>
      <c r="AQ186" s="291"/>
      <c r="AR186" s="291"/>
      <c r="AS186" s="291"/>
      <c r="AT186" s="280"/>
      <c r="AU186" s="280"/>
      <c r="AV186" s="280"/>
      <c r="AW186" s="280"/>
    </row>
    <row r="187" spans="1:49" ht="15" customHeight="1">
      <c r="A187" s="1051"/>
      <c r="B187" s="1051"/>
      <c r="C187" s="322"/>
      <c r="D187" s="322"/>
      <c r="E187" s="322"/>
      <c r="F187" s="320"/>
      <c r="G187" s="322"/>
      <c r="H187" s="322"/>
      <c r="I187" s="175"/>
      <c r="J187" s="82"/>
      <c r="K187" s="175"/>
      <c r="L187" s="109"/>
      <c r="M187" s="158" t="s">
        <v>365</v>
      </c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3"/>
      <c r="AD187" s="153"/>
      <c r="AE187" s="153"/>
      <c r="AF187" s="153"/>
      <c r="AG187" s="244"/>
      <c r="AH187" s="159"/>
      <c r="AI187" s="190"/>
      <c r="AJ187" s="158"/>
      <c r="AK187" s="191"/>
      <c r="AL187" s="181"/>
      <c r="AM187" s="280"/>
      <c r="AN187" s="280"/>
      <c r="AO187" s="280"/>
      <c r="AP187" s="280"/>
      <c r="AQ187" s="280"/>
      <c r="AR187" s="280"/>
      <c r="AS187" s="280"/>
      <c r="AT187" s="280"/>
      <c r="AU187" s="280"/>
      <c r="AV187" s="280"/>
      <c r="AW187" s="280"/>
    </row>
    <row r="188" spans="1:49" ht="15" customHeight="1">
      <c r="A188" s="1051"/>
      <c r="B188" s="322"/>
      <c r="C188" s="322"/>
      <c r="D188" s="322"/>
      <c r="E188" s="322"/>
      <c r="F188" s="320"/>
      <c r="G188" s="322"/>
      <c r="H188" s="322"/>
      <c r="I188" s="175"/>
      <c r="J188" s="82"/>
      <c r="K188" s="175"/>
      <c r="L188" s="109"/>
      <c r="M188" s="172" t="s">
        <v>19</v>
      </c>
      <c r="N188" s="172"/>
      <c r="O188" s="172"/>
      <c r="P188" s="172"/>
      <c r="Q188" s="172"/>
      <c r="R188" s="172"/>
      <c r="S188" s="172"/>
      <c r="T188" s="172"/>
      <c r="U188" s="172"/>
      <c r="V188" s="172"/>
      <c r="W188" s="172"/>
      <c r="X188" s="172"/>
      <c r="Y188" s="172"/>
      <c r="Z188" s="172"/>
      <c r="AA188" s="172"/>
      <c r="AB188" s="172"/>
      <c r="AC188" s="153"/>
      <c r="AD188" s="153"/>
      <c r="AE188" s="153"/>
      <c r="AF188" s="153"/>
      <c r="AG188" s="244"/>
      <c r="AH188" s="159"/>
      <c r="AI188" s="190"/>
      <c r="AJ188" s="158"/>
      <c r="AK188" s="191"/>
      <c r="AL188" s="181"/>
      <c r="AM188" s="280"/>
      <c r="AN188" s="280"/>
      <c r="AO188" s="280"/>
      <c r="AP188" s="280"/>
      <c r="AQ188" s="280"/>
      <c r="AR188" s="280"/>
      <c r="AS188" s="280"/>
      <c r="AT188" s="280"/>
      <c r="AU188" s="280"/>
      <c r="AV188" s="280"/>
      <c r="AW188" s="280"/>
    </row>
    <row r="189" spans="1:49" ht="15" customHeight="1">
      <c r="F189" s="174"/>
      <c r="G189" s="175"/>
      <c r="H189" s="175"/>
      <c r="I189" s="209"/>
      <c r="J189" s="82"/>
      <c r="L189" s="109"/>
      <c r="M189" s="201" t="s">
        <v>291</v>
      </c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153"/>
      <c r="AD189" s="153"/>
      <c r="AE189" s="153"/>
      <c r="AF189" s="153"/>
      <c r="AG189" s="244"/>
      <c r="AH189" s="159"/>
      <c r="AI189" s="190"/>
      <c r="AJ189" s="158"/>
      <c r="AK189" s="191"/>
      <c r="AL189" s="181"/>
      <c r="AM189" s="280"/>
      <c r="AN189" s="280"/>
      <c r="AO189" s="280"/>
      <c r="AP189" s="280"/>
      <c r="AQ189" s="280"/>
      <c r="AR189" s="280"/>
      <c r="AS189" s="280"/>
      <c r="AT189" s="280"/>
      <c r="AU189" s="280"/>
      <c r="AV189" s="280"/>
      <c r="AW189" s="280"/>
    </row>
    <row r="190" spans="1:49" ht="15" customHeight="1">
      <c r="G190" s="174"/>
      <c r="H190" s="175"/>
      <c r="I190" s="175"/>
      <c r="J190" s="82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280"/>
      <c r="AL190" s="280"/>
      <c r="AM190" s="280"/>
      <c r="AN190" s="280"/>
      <c r="AO190" s="280"/>
      <c r="AP190" s="280"/>
      <c r="AQ190" s="280"/>
      <c r="AR190" s="280"/>
      <c r="AS190" s="280"/>
      <c r="AT190" s="280"/>
    </row>
    <row r="191" spans="1:49" ht="15" customHeight="1">
      <c r="G191" s="174"/>
      <c r="H191" s="175"/>
      <c r="I191" s="175"/>
      <c r="J191" s="82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280"/>
      <c r="AL191" s="280"/>
      <c r="AM191" s="280"/>
      <c r="AN191" s="280"/>
      <c r="AO191" s="280"/>
      <c r="AP191" s="280"/>
      <c r="AQ191" s="280"/>
      <c r="AR191" s="280"/>
      <c r="AS191" s="280"/>
      <c r="AT191" s="280"/>
    </row>
    <row r="192" spans="1:49" ht="15" customHeight="1">
      <c r="G192" s="174"/>
      <c r="H192" s="175"/>
      <c r="I192" s="175"/>
      <c r="J192" s="82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5"/>
      <c r="AC192" s="175"/>
    </row>
    <row r="193" spans="1:31" ht="15" customHeight="1">
      <c r="G193" s="174"/>
      <c r="H193" s="175"/>
      <c r="I193" s="175"/>
      <c r="J193" s="82"/>
      <c r="K193" s="175"/>
      <c r="L193" s="175"/>
      <c r="M193" s="175"/>
      <c r="N193" s="175"/>
      <c r="O193" s="175"/>
      <c r="Q193" s="324"/>
      <c r="U193" s="111"/>
      <c r="V193" s="175"/>
      <c r="W193" s="175"/>
      <c r="X193" s="175"/>
      <c r="Y193" s="324"/>
      <c r="Z193" s="175"/>
      <c r="AA193" s="175"/>
      <c r="AB193" s="175"/>
      <c r="AC193" s="303"/>
      <c r="AD193" s="175"/>
    </row>
    <row r="194" spans="1:31" ht="15" customHeight="1">
      <c r="G194" s="174"/>
      <c r="H194" s="175"/>
      <c r="I194" s="175"/>
      <c r="J194" s="82"/>
      <c r="K194" s="175"/>
      <c r="L194" s="175"/>
      <c r="M194" s="175"/>
      <c r="N194" s="175"/>
      <c r="O194" s="175"/>
      <c r="Q194" s="310"/>
      <c r="Y194" s="175"/>
      <c r="Z194" s="175"/>
      <c r="AA194" s="175"/>
      <c r="AB194" s="175"/>
      <c r="AC194" s="175"/>
      <c r="AD194" s="175"/>
      <c r="AE194" s="175"/>
    </row>
    <row r="195" spans="1:31" ht="15" customHeight="1">
      <c r="G195" s="174"/>
      <c r="H195" s="175"/>
      <c r="I195" s="175"/>
      <c r="J195" s="82"/>
      <c r="K195" s="175"/>
      <c r="L195" s="175"/>
      <c r="M195" s="175"/>
      <c r="N195" s="175"/>
      <c r="O195" s="175"/>
      <c r="Q195" s="310"/>
      <c r="Y195" s="175"/>
      <c r="Z195" s="175"/>
      <c r="AA195" s="175"/>
      <c r="AB195" s="175"/>
      <c r="AC195" s="175"/>
      <c r="AD195" s="175"/>
      <c r="AE195" s="175"/>
    </row>
    <row r="196" spans="1:31" ht="15" customHeight="1">
      <c r="G196" s="174"/>
      <c r="H196" s="175"/>
      <c r="I196" s="175"/>
      <c r="J196" s="82"/>
      <c r="K196" s="175"/>
      <c r="L196" s="175"/>
      <c r="M196" s="175"/>
      <c r="N196" s="175"/>
      <c r="O196" s="175"/>
      <c r="P196" s="175"/>
      <c r="Q196" s="310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</row>
    <row r="197" spans="1:31" ht="15" customHeight="1">
      <c r="G197" s="174"/>
      <c r="H197" s="175"/>
      <c r="I197" s="175"/>
      <c r="J197" s="82"/>
      <c r="K197" s="175"/>
      <c r="L197" s="175"/>
      <c r="M197" s="175"/>
      <c r="Q197" s="1022" t="s">
        <v>75</v>
      </c>
      <c r="R197" s="1107"/>
      <c r="S197" s="1059">
        <v>1</v>
      </c>
      <c r="T197" s="1106"/>
      <c r="U197" s="1022" t="s">
        <v>74</v>
      </c>
      <c r="V197" s="1052"/>
      <c r="W197" s="1059">
        <v>1</v>
      </c>
      <c r="X197" s="1105"/>
      <c r="Y197" s="1022" t="s">
        <v>74</v>
      </c>
      <c r="Z197" s="186"/>
      <c r="AA197" s="110">
        <v>1</v>
      </c>
      <c r="AB197" s="303"/>
    </row>
    <row r="198" spans="1:31" ht="15" customHeight="1">
      <c r="G198" s="174"/>
      <c r="H198" s="175"/>
      <c r="I198" s="175"/>
      <c r="J198" s="82"/>
      <c r="K198" s="175"/>
      <c r="L198" s="175"/>
      <c r="M198" s="175"/>
      <c r="Q198" s="1022"/>
      <c r="R198" s="1107"/>
      <c r="S198" s="1059"/>
      <c r="T198" s="1106"/>
      <c r="U198" s="1022"/>
      <c r="V198" s="1052"/>
      <c r="W198" s="1059"/>
      <c r="X198" s="1105"/>
      <c r="Y198" s="1022"/>
      <c r="Z198" s="403"/>
      <c r="AA198" s="201"/>
      <c r="AB198" s="112" t="s">
        <v>373</v>
      </c>
    </row>
    <row r="199" spans="1:31" ht="15" customHeight="1">
      <c r="G199" s="174"/>
      <c r="H199" s="175"/>
      <c r="I199" s="175"/>
      <c r="J199" s="82"/>
      <c r="K199" s="175"/>
      <c r="L199" s="175"/>
      <c r="M199" s="175"/>
      <c r="Q199" s="1022"/>
      <c r="R199" s="1107"/>
      <c r="S199" s="1059"/>
      <c r="T199" s="1106"/>
      <c r="U199" s="1022"/>
      <c r="V199" s="405"/>
      <c r="W199" s="172"/>
      <c r="X199" s="201" t="s">
        <v>372</v>
      </c>
      <c r="Y199" s="242"/>
      <c r="Z199" s="242"/>
      <c r="AA199" s="242"/>
      <c r="AB199" s="527"/>
    </row>
    <row r="200" spans="1:31" ht="15" customHeight="1">
      <c r="G200" s="174"/>
      <c r="H200" s="175"/>
      <c r="I200" s="175"/>
      <c r="J200" s="82"/>
      <c r="K200" s="175"/>
      <c r="L200" s="175"/>
      <c r="M200" s="175"/>
      <c r="Q200" s="1022"/>
      <c r="R200" s="247"/>
      <c r="S200" s="247"/>
      <c r="T200" s="246"/>
      <c r="U200" s="242"/>
      <c r="V200" s="242"/>
      <c r="W200" s="242"/>
      <c r="X200" s="242"/>
      <c r="Y200" s="242"/>
      <c r="Z200" s="242"/>
      <c r="AA200" s="242"/>
      <c r="AB200" s="527"/>
    </row>
    <row r="202" spans="1:31" s="34" customFormat="1" ht="17.100000000000001" customHeight="1">
      <c r="A202" s="95"/>
      <c r="B202" s="95"/>
      <c r="C202" s="83"/>
      <c r="D202" s="161"/>
      <c r="E202" s="214"/>
      <c r="F202" s="216"/>
      <c r="G202" s="216"/>
      <c r="H202" s="21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S202" s="215"/>
      <c r="T202" s="163"/>
      <c r="U202" s="163"/>
      <c r="V202" s="163"/>
      <c r="W202" s="217"/>
      <c r="X202" s="217"/>
    </row>
    <row r="203" spans="1:31" s="33" customFormat="1" ht="11.25">
      <c r="A203" s="33" t="s">
        <v>260</v>
      </c>
    </row>
    <row r="204" spans="1:31" ht="11.25"/>
    <row r="205" spans="1:31" s="12" customFormat="1" ht="15" customHeight="1">
      <c r="C205" s="210"/>
      <c r="D205" s="124"/>
      <c r="E205" s="211"/>
    </row>
    <row r="207" spans="1:31" s="33" customFormat="1" ht="17.100000000000001" customHeight="1">
      <c r="A207" s="33" t="s">
        <v>259</v>
      </c>
    </row>
    <row r="209" spans="1:24" s="34" customFormat="1" ht="17.100000000000001" customHeight="1">
      <c r="A209" s="95"/>
      <c r="B209" s="95"/>
      <c r="C209" s="83"/>
      <c r="D209" s="161"/>
      <c r="E209" s="104">
        <v>1</v>
      </c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6"/>
      <c r="S209" s="106"/>
      <c r="T209" s="106"/>
      <c r="U209" s="107"/>
      <c r="V209" s="107"/>
      <c r="W209" s="107"/>
      <c r="X209" s="108"/>
    </row>
    <row r="211" spans="1:24" s="33" customFormat="1" ht="17.100000000000001" customHeight="1">
      <c r="A211" s="33" t="s">
        <v>260</v>
      </c>
    </row>
    <row r="212" spans="1:24" ht="17.100000000000001" customHeight="1">
      <c r="G212" s="92"/>
      <c r="H212" s="92"/>
    </row>
    <row r="213" spans="1:24" s="34" customFormat="1" ht="17.100000000000001" customHeight="1">
      <c r="A213" s="94"/>
      <c r="B213" s="85"/>
      <c r="C213" s="83"/>
      <c r="D213" s="161"/>
      <c r="E213" s="110" t="s">
        <v>83</v>
      </c>
      <c r="F213" s="105"/>
      <c r="G213" s="105"/>
      <c r="H213" s="105"/>
      <c r="I213" s="105"/>
      <c r="J213" s="106"/>
      <c r="K213" s="106"/>
      <c r="L213" s="106"/>
      <c r="M213" s="107"/>
      <c r="N213" s="107"/>
      <c r="O213" s="107"/>
      <c r="P213" s="108"/>
      <c r="Q213" s="86"/>
      <c r="R213" s="86"/>
      <c r="S213" s="86"/>
      <c r="T213" s="86"/>
      <c r="U213" s="86"/>
      <c r="V213" s="86"/>
      <c r="W213" s="86"/>
      <c r="X213" s="86"/>
    </row>
    <row r="215" spans="1:24" s="33" customFormat="1" ht="17.100000000000001" customHeight="1">
      <c r="A215" s="33" t="s">
        <v>261</v>
      </c>
    </row>
    <row r="216" spans="1:24" ht="17.100000000000001" customHeight="1">
      <c r="G216" s="92"/>
      <c r="H216" s="92"/>
    </row>
    <row r="217" spans="1:24" s="34" customFormat="1" ht="17.100000000000001" customHeight="1">
      <c r="A217" s="94"/>
      <c r="B217" s="85"/>
      <c r="C217" s="83"/>
      <c r="D217" s="161"/>
      <c r="E217" s="110" t="s">
        <v>83</v>
      </c>
      <c r="F217" s="105"/>
      <c r="G217" s="105"/>
      <c r="H217" s="105"/>
      <c r="I217" s="105"/>
      <c r="J217" s="106"/>
      <c r="K217" s="106"/>
      <c r="L217" s="106"/>
      <c r="M217" s="107"/>
      <c r="N217" s="107"/>
      <c r="O217" s="107"/>
      <c r="P217" s="108"/>
      <c r="Q217" s="86"/>
      <c r="R217" s="86"/>
      <c r="S217" s="86"/>
      <c r="T217" s="86"/>
      <c r="U217" s="86"/>
      <c r="V217" s="86"/>
      <c r="W217" s="86"/>
      <c r="X217" s="86"/>
    </row>
    <row r="219" spans="1:24" s="33" customFormat="1" ht="17.100000000000001" customHeight="1">
      <c r="A219" s="33" t="s">
        <v>287</v>
      </c>
      <c r="B219" s="33" t="s">
        <v>288</v>
      </c>
      <c r="C219" s="33" t="s">
        <v>289</v>
      </c>
    </row>
    <row r="221" spans="1:24" s="21" customFormat="1" ht="20.100000000000001" customHeight="1">
      <c r="A221" s="88"/>
      <c r="B221" s="87"/>
      <c r="C221" s="18"/>
      <c r="D221" s="19"/>
      <c r="F221" s="38" t="s">
        <v>72</v>
      </c>
      <c r="G221" s="25"/>
      <c r="I221" s="53"/>
    </row>
    <row r="222" spans="1:24" s="21" customFormat="1" ht="22.5">
      <c r="A222" s="88"/>
      <c r="B222" s="89"/>
      <c r="C222" s="18"/>
      <c r="D222" s="31"/>
      <c r="E222" s="30" t="s">
        <v>68</v>
      </c>
      <c r="F222" s="32"/>
      <c r="G222" s="25"/>
      <c r="I222" s="53"/>
    </row>
    <row r="223" spans="1:24" s="21" customFormat="1" ht="19.5">
      <c r="A223" s="88"/>
      <c r="B223" s="89"/>
      <c r="C223" s="18"/>
      <c r="D223" s="31"/>
      <c r="E223" s="30" t="s">
        <v>69</v>
      </c>
      <c r="F223" s="32"/>
      <c r="G223" s="25"/>
      <c r="I223" s="53"/>
    </row>
    <row r="224" spans="1:24" s="21" customFormat="1" ht="13.5" customHeight="1">
      <c r="A224" s="87"/>
      <c r="B224" s="87"/>
      <c r="C224" s="18"/>
      <c r="D224" s="22"/>
      <c r="E224" s="23"/>
      <c r="F224" s="37"/>
      <c r="G224" s="19"/>
      <c r="I224" s="53"/>
    </row>
    <row r="225" spans="1:9" s="21" customFormat="1" ht="20.100000000000001" customHeight="1">
      <c r="A225" s="88"/>
      <c r="B225" s="87"/>
      <c r="C225" s="18"/>
      <c r="D225" s="19"/>
      <c r="F225" s="38" t="s">
        <v>162</v>
      </c>
      <c r="G225" s="25"/>
      <c r="I225" s="53"/>
    </row>
    <row r="226" spans="1:9" s="21" customFormat="1" ht="22.5">
      <c r="A226" s="88"/>
      <c r="B226" s="89"/>
      <c r="C226" s="18"/>
      <c r="D226" s="31"/>
      <c r="E226" s="39" t="s">
        <v>77</v>
      </c>
      <c r="F226" s="32"/>
      <c r="G226" s="25"/>
      <c r="I226" s="53"/>
    </row>
    <row r="227" spans="1:9" s="21" customFormat="1" ht="22.5">
      <c r="A227" s="88"/>
      <c r="B227" s="89"/>
      <c r="C227" s="18"/>
      <c r="D227" s="31"/>
      <c r="E227" s="39" t="s">
        <v>161</v>
      </c>
      <c r="F227" s="32"/>
      <c r="G227" s="25"/>
      <c r="I227" s="53"/>
    </row>
    <row r="228" spans="1:9" s="21" customFormat="1" ht="13.5" customHeight="1">
      <c r="A228" s="87"/>
      <c r="B228" s="87"/>
      <c r="C228" s="18"/>
      <c r="D228" s="22"/>
      <c r="E228" s="23"/>
      <c r="F228" s="37"/>
      <c r="G228" s="19"/>
      <c r="I228" s="53"/>
    </row>
    <row r="229" spans="1:9" s="21" customFormat="1" ht="20.100000000000001" customHeight="1">
      <c r="A229" s="88"/>
      <c r="B229" s="87"/>
      <c r="C229" s="18"/>
      <c r="D229" s="19"/>
      <c r="F229" s="38" t="s">
        <v>163</v>
      </c>
      <c r="G229" s="25"/>
      <c r="I229" s="53"/>
    </row>
    <row r="230" spans="1:9" s="21" customFormat="1" ht="22.5">
      <c r="A230" s="88"/>
      <c r="B230" s="89"/>
      <c r="C230" s="18"/>
      <c r="D230" s="31"/>
      <c r="E230" s="39" t="s">
        <v>77</v>
      </c>
      <c r="F230" s="32"/>
      <c r="G230" s="25"/>
      <c r="I230" s="53"/>
    </row>
    <row r="231" spans="1:9" s="21" customFormat="1" ht="22.5">
      <c r="A231" s="88"/>
      <c r="B231" s="89"/>
      <c r="C231" s="18"/>
      <c r="D231" s="31"/>
      <c r="E231" s="39" t="s">
        <v>161</v>
      </c>
      <c r="F231" s="32"/>
      <c r="G231" s="25"/>
      <c r="I231" s="53"/>
    </row>
    <row r="232" spans="1:9" s="21" customFormat="1" ht="13.5" customHeight="1">
      <c r="A232" s="87"/>
      <c r="B232" s="87"/>
      <c r="C232" s="18"/>
      <c r="D232" s="22"/>
      <c r="E232" s="23"/>
      <c r="F232" s="37"/>
      <c r="G232" s="19"/>
      <c r="I232" s="53"/>
    </row>
    <row r="233" spans="1:9" s="21" customFormat="1" ht="20.100000000000001" customHeight="1">
      <c r="A233" s="88"/>
      <c r="B233" s="87"/>
      <c r="C233" s="18"/>
      <c r="D233" s="19"/>
      <c r="F233" s="38" t="s">
        <v>164</v>
      </c>
      <c r="G233" s="25"/>
      <c r="I233" s="53"/>
    </row>
    <row r="234" spans="1:9" s="21" customFormat="1" ht="22.5">
      <c r="A234" s="88"/>
      <c r="B234" s="89"/>
      <c r="C234" s="18"/>
      <c r="D234" s="31"/>
      <c r="E234" s="30" t="s">
        <v>77</v>
      </c>
      <c r="F234" s="32"/>
      <c r="G234" s="25"/>
      <c r="I234" s="53"/>
    </row>
    <row r="235" spans="1:9" s="21" customFormat="1" ht="19.5">
      <c r="A235" s="88"/>
      <c r="B235" s="89"/>
      <c r="C235" s="18"/>
      <c r="D235" s="31"/>
      <c r="E235" s="30" t="s">
        <v>78</v>
      </c>
      <c r="F235" s="32"/>
      <c r="G235" s="25"/>
      <c r="I235" s="53"/>
    </row>
    <row r="236" spans="1:9" s="21" customFormat="1" ht="22.5">
      <c r="A236" s="88"/>
      <c r="B236" s="89"/>
      <c r="C236" s="18"/>
      <c r="D236" s="31"/>
      <c r="E236" s="39" t="s">
        <v>161</v>
      </c>
      <c r="F236" s="32"/>
      <c r="G236" s="25"/>
      <c r="I236" s="53"/>
    </row>
    <row r="237" spans="1:9" s="21" customFormat="1" ht="19.5">
      <c r="A237" s="88"/>
      <c r="B237" s="89"/>
      <c r="C237" s="18"/>
      <c r="D237" s="31"/>
      <c r="E237" s="30" t="s">
        <v>79</v>
      </c>
      <c r="F237" s="32"/>
      <c r="G237" s="25"/>
      <c r="I237" s="53"/>
    </row>
    <row r="239" spans="1:9" s="33" customFormat="1" ht="17.100000000000001" customHeight="1">
      <c r="A239" s="33" t="s">
        <v>308</v>
      </c>
    </row>
    <row r="241" spans="1:83" s="128" customFormat="1" ht="14.25">
      <c r="A241" s="230" t="s">
        <v>50</v>
      </c>
      <c r="B241" s="136" t="s">
        <v>236</v>
      </c>
      <c r="C241" s="137"/>
      <c r="D241" s="139"/>
      <c r="E241" s="563"/>
      <c r="F241" s="409" t="s">
        <v>236</v>
      </c>
      <c r="G241" s="409" t="s">
        <v>236</v>
      </c>
      <c r="H241" s="409" t="s">
        <v>236</v>
      </c>
      <c r="I241" s="412"/>
      <c r="J241" s="410"/>
      <c r="K241" s="411"/>
      <c r="M241" s="568" t="str">
        <f>IF(ISERROR(INDEX(kind_of_nameforms,MATCH(E241,kind_of_forms,0),1)),"",INDEX(kind_of_nameforms,MATCH(E241,kind_of_forms,0),1))</f>
        <v/>
      </c>
    </row>
    <row r="244" spans="1:83" s="358" customFormat="1" ht="15">
      <c r="A244" s="33" t="s">
        <v>408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57"/>
      <c r="V244" s="33"/>
      <c r="W244" s="33"/>
    </row>
    <row r="245" spans="1:83" s="358" customFormat="1" ht="15">
      <c r="D245" s="455"/>
      <c r="E245" s="455"/>
      <c r="F245" s="455"/>
      <c r="G245" s="455"/>
      <c r="H245" s="455"/>
      <c r="I245" s="455"/>
      <c r="J245" s="455"/>
      <c r="K245" s="455"/>
      <c r="L245" s="455"/>
      <c r="U245" s="359"/>
    </row>
    <row r="246" spans="1:83" s="362" customFormat="1" ht="15" customHeight="1">
      <c r="A246" s="86"/>
      <c r="B246" s="233" t="s">
        <v>409</v>
      </c>
      <c r="C246" s="1131"/>
      <c r="D246" s="937">
        <v>1</v>
      </c>
      <c r="E246" s="1031"/>
      <c r="F246" s="449"/>
      <c r="G246" s="235">
        <v>0</v>
      </c>
      <c r="H246" s="454"/>
      <c r="I246" s="347"/>
      <c r="J246" s="491" t="s">
        <v>482</v>
      </c>
      <c r="K246" s="172"/>
      <c r="L246" s="363"/>
      <c r="M246" s="290">
        <f>mergeValue(H246)</f>
        <v>0</v>
      </c>
      <c r="N246" s="276"/>
      <c r="O246" s="276"/>
      <c r="P246" s="290" t="str">
        <f>IF(ISERROR(MATCH(Q246,MODesc,0)),"n","y")</f>
        <v>n</v>
      </c>
      <c r="Q246" s="276"/>
      <c r="R246" s="290" t="str">
        <f>K246&amp;"("&amp;L246&amp;")"</f>
        <v>()</v>
      </c>
      <c r="S246" s="233"/>
      <c r="T246" s="233"/>
      <c r="U246" s="345"/>
      <c r="V246" s="233"/>
      <c r="W246" s="233"/>
      <c r="X246" s="233"/>
      <c r="Y246" s="361"/>
      <c r="Z246" s="361"/>
      <c r="AA246" s="322"/>
      <c r="AB246" s="322"/>
      <c r="AC246" s="322"/>
      <c r="AD246" s="322"/>
      <c r="AE246" s="322"/>
      <c r="AF246" s="322"/>
      <c r="AG246" s="322"/>
      <c r="AH246" s="322"/>
      <c r="AI246" s="322"/>
      <c r="AJ246" s="322"/>
      <c r="AK246" s="322"/>
      <c r="AL246" s="322"/>
      <c r="AM246" s="322"/>
      <c r="AN246" s="322"/>
      <c r="AO246" s="322"/>
      <c r="AP246" s="322"/>
      <c r="AQ246" s="322"/>
      <c r="AR246" s="322"/>
      <c r="AS246" s="322"/>
      <c r="AT246" s="322"/>
      <c r="AU246" s="322"/>
      <c r="AV246" s="322"/>
      <c r="AW246" s="322"/>
      <c r="AX246" s="322"/>
      <c r="AY246" s="322"/>
      <c r="AZ246" s="322"/>
      <c r="BA246" s="322"/>
      <c r="BB246" s="322"/>
      <c r="BC246" s="322"/>
      <c r="BD246" s="322"/>
      <c r="BE246" s="322"/>
      <c r="BF246" s="322"/>
      <c r="BG246" s="322"/>
      <c r="BH246" s="322"/>
      <c r="BI246" s="322"/>
      <c r="BJ246" s="322"/>
      <c r="BK246" s="322"/>
      <c r="BL246" s="322"/>
      <c r="BM246" s="322"/>
      <c r="BN246" s="322"/>
      <c r="BO246" s="322"/>
      <c r="BP246" s="322"/>
      <c r="BQ246" s="322"/>
      <c r="BR246" s="322"/>
      <c r="BS246" s="322"/>
      <c r="BT246" s="322"/>
      <c r="BU246" s="322"/>
      <c r="BV246" s="361"/>
      <c r="BW246" s="361"/>
      <c r="BX246" s="361"/>
      <c r="BY246" s="361"/>
      <c r="BZ246" s="361"/>
      <c r="CA246" s="361"/>
      <c r="CB246" s="361"/>
      <c r="CC246" s="361"/>
      <c r="CD246" s="361"/>
      <c r="CE246" s="361"/>
    </row>
    <row r="247" spans="1:83" s="362" customFormat="1" ht="15" customHeight="1">
      <c r="A247" s="86"/>
      <c r="B247" s="86"/>
      <c r="C247" s="1131"/>
      <c r="D247" s="937"/>
      <c r="E247" s="1031"/>
      <c r="F247" s="347"/>
      <c r="G247" s="348"/>
      <c r="H247" s="172" t="s">
        <v>407</v>
      </c>
      <c r="I247" s="348"/>
      <c r="J247" s="348"/>
      <c r="K247" s="364"/>
      <c r="L247" s="363"/>
      <c r="M247" s="276"/>
      <c r="N247" s="276"/>
      <c r="O247" s="276"/>
      <c r="P247" s="276"/>
      <c r="Q247" s="290"/>
      <c r="R247" s="276"/>
      <c r="S247" s="233"/>
      <c r="T247" s="233"/>
      <c r="U247" s="345"/>
      <c r="V247" s="233"/>
      <c r="W247" s="233"/>
      <c r="X247" s="233"/>
      <c r="Y247" s="361"/>
      <c r="Z247" s="361"/>
      <c r="AA247" s="322"/>
      <c r="AB247" s="322"/>
      <c r="AC247" s="322"/>
      <c r="AD247" s="322"/>
      <c r="AE247" s="322"/>
      <c r="AF247" s="322"/>
      <c r="AG247" s="322"/>
      <c r="AH247" s="322"/>
      <c r="AI247" s="322"/>
      <c r="AJ247" s="322"/>
      <c r="AK247" s="322"/>
      <c r="AL247" s="322"/>
      <c r="AM247" s="322"/>
      <c r="AN247" s="322"/>
      <c r="AO247" s="322"/>
      <c r="AP247" s="322"/>
      <c r="AQ247" s="322"/>
      <c r="AR247" s="322"/>
      <c r="AS247" s="322"/>
      <c r="AT247" s="322"/>
      <c r="AU247" s="322"/>
      <c r="AV247" s="322"/>
      <c r="AW247" s="322"/>
      <c r="AX247" s="322"/>
      <c r="AY247" s="322"/>
      <c r="AZ247" s="322"/>
      <c r="BA247" s="322"/>
      <c r="BB247" s="322"/>
      <c r="BC247" s="322"/>
      <c r="BD247" s="322"/>
      <c r="BE247" s="322"/>
      <c r="BF247" s="322"/>
      <c r="BG247" s="322"/>
      <c r="BH247" s="322"/>
      <c r="BI247" s="322"/>
      <c r="BJ247" s="322"/>
      <c r="BK247" s="322"/>
      <c r="BL247" s="322"/>
      <c r="BM247" s="322"/>
      <c r="BN247" s="322"/>
      <c r="BO247" s="322"/>
      <c r="BP247" s="322"/>
      <c r="BQ247" s="322"/>
      <c r="BR247" s="322"/>
      <c r="BS247" s="322"/>
      <c r="BT247" s="322"/>
      <c r="BU247" s="322"/>
      <c r="BV247" s="361"/>
      <c r="BW247" s="361"/>
      <c r="BX247" s="361"/>
      <c r="BY247" s="361"/>
      <c r="BZ247" s="361"/>
      <c r="CA247" s="361"/>
      <c r="CB247" s="361"/>
      <c r="CC247" s="361"/>
      <c r="CD247" s="361"/>
      <c r="CE247" s="361"/>
    </row>
    <row r="248" spans="1:83" s="358" customFormat="1" ht="15">
      <c r="Q248" s="365"/>
      <c r="U248" s="359"/>
    </row>
    <row r="249" spans="1:83" s="358" customFormat="1" ht="15">
      <c r="A249" s="33" t="s">
        <v>410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66"/>
      <c r="R249" s="33"/>
      <c r="S249" s="33"/>
      <c r="T249" s="33"/>
      <c r="U249" s="357"/>
      <c r="V249" s="33"/>
      <c r="W249" s="33"/>
    </row>
    <row r="250" spans="1:83" s="358" customFormat="1" ht="15">
      <c r="F250" s="455"/>
      <c r="G250" s="455"/>
      <c r="H250" s="455"/>
      <c r="I250" s="455"/>
      <c r="J250" s="455"/>
      <c r="K250" s="455"/>
      <c r="L250" s="455"/>
      <c r="Q250" s="365"/>
      <c r="U250" s="359"/>
    </row>
    <row r="251" spans="1:83" s="362" customFormat="1" ht="15" customHeight="1">
      <c r="A251" s="86"/>
      <c r="B251" s="233" t="s">
        <v>409</v>
      </c>
      <c r="C251" s="1132"/>
      <c r="D251" s="346"/>
      <c r="E251" s="570"/>
      <c r="F251" s="1133"/>
      <c r="G251" s="937">
        <v>0</v>
      </c>
      <c r="H251" s="1130"/>
      <c r="I251" s="347"/>
      <c r="J251" s="491" t="s">
        <v>482</v>
      </c>
      <c r="K251" s="172"/>
      <c r="L251" s="363"/>
      <c r="M251" s="290">
        <f>mergeValue(H251)</f>
        <v>0</v>
      </c>
      <c r="N251" s="276"/>
      <c r="O251" s="276"/>
      <c r="P251" s="276"/>
      <c r="Q251" s="276"/>
      <c r="R251" s="290" t="str">
        <f>K251&amp;"("&amp;L251&amp;")"</f>
        <v>()</v>
      </c>
      <c r="S251" s="233"/>
      <c r="T251" s="233"/>
      <c r="U251" s="345"/>
      <c r="V251" s="233"/>
      <c r="W251" s="233"/>
      <c r="X251" s="233"/>
      <c r="Y251" s="361"/>
      <c r="Z251" s="361"/>
      <c r="AA251" s="322"/>
      <c r="AB251" s="322"/>
      <c r="AC251" s="322"/>
      <c r="AD251" s="322"/>
      <c r="AE251" s="322"/>
      <c r="AF251" s="322"/>
      <c r="AG251" s="322"/>
      <c r="AH251" s="322"/>
      <c r="AI251" s="322"/>
      <c r="AJ251" s="322"/>
      <c r="AK251" s="322"/>
      <c r="AL251" s="322"/>
      <c r="AM251" s="322"/>
      <c r="AN251" s="322"/>
      <c r="AO251" s="322"/>
      <c r="AP251" s="322"/>
      <c r="AQ251" s="322"/>
      <c r="AR251" s="322"/>
      <c r="AS251" s="322"/>
      <c r="AT251" s="322"/>
      <c r="AU251" s="322"/>
      <c r="AV251" s="322"/>
      <c r="AW251" s="322"/>
      <c r="AX251" s="322"/>
      <c r="AY251" s="322"/>
      <c r="AZ251" s="322"/>
      <c r="BA251" s="322"/>
      <c r="BB251" s="322"/>
      <c r="BC251" s="322"/>
      <c r="BD251" s="322"/>
      <c r="BE251" s="322"/>
      <c r="BF251" s="322"/>
      <c r="BG251" s="322"/>
      <c r="BH251" s="322"/>
      <c r="BI251" s="322"/>
      <c r="BJ251" s="322"/>
      <c r="BK251" s="322"/>
      <c r="BL251" s="322"/>
      <c r="BM251" s="322"/>
      <c r="BN251" s="322"/>
      <c r="BO251" s="322"/>
      <c r="BP251" s="322"/>
      <c r="BQ251" s="322"/>
      <c r="BR251" s="322"/>
      <c r="BS251" s="322"/>
      <c r="BT251" s="322"/>
      <c r="BU251" s="322"/>
      <c r="BV251" s="361"/>
      <c r="BW251" s="361"/>
      <c r="BX251" s="361"/>
      <c r="BY251" s="361"/>
      <c r="BZ251" s="361"/>
      <c r="CA251" s="361"/>
      <c r="CB251" s="361"/>
      <c r="CC251" s="361"/>
      <c r="CD251" s="361"/>
      <c r="CE251" s="361"/>
    </row>
    <row r="252" spans="1:83" s="362" customFormat="1" ht="15" customHeight="1">
      <c r="A252" s="86"/>
      <c r="B252" s="86"/>
      <c r="C252" s="1132"/>
      <c r="D252" s="346"/>
      <c r="E252" s="570"/>
      <c r="F252" s="1133"/>
      <c r="G252" s="937"/>
      <c r="H252" s="1130"/>
      <c r="I252" s="348"/>
      <c r="J252" s="348"/>
      <c r="K252" s="172" t="s">
        <v>4</v>
      </c>
      <c r="L252" s="363"/>
      <c r="M252" s="276"/>
      <c r="N252" s="276"/>
      <c r="O252" s="276"/>
      <c r="P252" s="276"/>
      <c r="Q252" s="290"/>
      <c r="R252" s="276"/>
      <c r="S252" s="233"/>
      <c r="T252" s="233"/>
      <c r="U252" s="345"/>
      <c r="V252" s="233"/>
      <c r="W252" s="233"/>
      <c r="X252" s="233"/>
      <c r="Y252" s="361"/>
      <c r="Z252" s="361"/>
      <c r="AA252" s="322"/>
      <c r="AB252" s="322"/>
      <c r="AC252" s="322"/>
      <c r="AD252" s="322"/>
      <c r="AE252" s="322"/>
      <c r="AF252" s="322"/>
      <c r="AG252" s="322"/>
      <c r="AH252" s="322"/>
      <c r="AI252" s="322"/>
      <c r="AJ252" s="322"/>
      <c r="AK252" s="322"/>
      <c r="AL252" s="322"/>
      <c r="AM252" s="322"/>
      <c r="AN252" s="322"/>
      <c r="AO252" s="322"/>
      <c r="AP252" s="322"/>
      <c r="AQ252" s="322"/>
      <c r="AR252" s="322"/>
      <c r="AS252" s="322"/>
      <c r="AT252" s="322"/>
      <c r="AU252" s="322"/>
      <c r="AV252" s="322"/>
      <c r="AW252" s="322"/>
      <c r="AX252" s="322"/>
      <c r="AY252" s="322"/>
      <c r="AZ252" s="322"/>
      <c r="BA252" s="322"/>
      <c r="BB252" s="322"/>
      <c r="BC252" s="322"/>
      <c r="BD252" s="322"/>
      <c r="BE252" s="322"/>
      <c r="BF252" s="322"/>
      <c r="BG252" s="322"/>
      <c r="BH252" s="322"/>
      <c r="BI252" s="322"/>
      <c r="BJ252" s="322"/>
      <c r="BK252" s="322"/>
      <c r="BL252" s="322"/>
      <c r="BM252" s="322"/>
      <c r="BN252" s="322"/>
      <c r="BO252" s="322"/>
      <c r="BP252" s="322"/>
      <c r="BQ252" s="322"/>
      <c r="BR252" s="322"/>
      <c r="BS252" s="322"/>
      <c r="BT252" s="322"/>
      <c r="BU252" s="322"/>
      <c r="BV252" s="361"/>
      <c r="BW252" s="361"/>
      <c r="BX252" s="361"/>
      <c r="BY252" s="361"/>
      <c r="BZ252" s="361"/>
      <c r="CA252" s="361"/>
      <c r="CB252" s="361"/>
      <c r="CC252" s="361"/>
      <c r="CD252" s="361"/>
      <c r="CE252" s="361"/>
    </row>
    <row r="253" spans="1:83" s="358" customFormat="1" ht="15">
      <c r="Q253" s="365"/>
      <c r="U253" s="359"/>
    </row>
    <row r="254" spans="1:83" s="358" customFormat="1" ht="15">
      <c r="A254" s="33" t="s">
        <v>411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66"/>
      <c r="R254" s="33"/>
      <c r="S254" s="33"/>
      <c r="T254" s="33"/>
      <c r="U254" s="357"/>
      <c r="V254" s="33"/>
      <c r="W254" s="33"/>
    </row>
    <row r="255" spans="1:83" s="358" customFormat="1" ht="15">
      <c r="Q255" s="365"/>
      <c r="U255" s="359"/>
    </row>
    <row r="256" spans="1:83" s="362" customFormat="1" ht="15" customHeight="1">
      <c r="A256" s="86"/>
      <c r="B256" s="233" t="s">
        <v>409</v>
      </c>
      <c r="C256" s="495"/>
      <c r="D256" s="358"/>
      <c r="E256" s="571"/>
      <c r="F256" s="358"/>
      <c r="G256" s="358"/>
      <c r="H256" s="358"/>
      <c r="I256" s="304"/>
      <c r="J256" s="235">
        <v>0</v>
      </c>
      <c r="K256" s="494"/>
      <c r="L256" s="344"/>
      <c r="M256" s="290">
        <f>mergeValue(H256)</f>
        <v>0</v>
      </c>
      <c r="N256" s="276"/>
      <c r="O256" s="276"/>
      <c r="P256" s="276"/>
      <c r="Q256" s="276"/>
      <c r="R256" s="290" t="str">
        <f>K256&amp;" ("&amp;L256&amp;")"</f>
        <v xml:space="preserve"> ()</v>
      </c>
      <c r="S256" s="233"/>
      <c r="T256" s="233"/>
      <c r="U256" s="345"/>
      <c r="V256" s="233"/>
      <c r="W256" s="233"/>
      <c r="X256" s="233"/>
      <c r="Y256" s="361"/>
      <c r="Z256" s="361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K256" s="322"/>
      <c r="AL256" s="322"/>
      <c r="AM256" s="322"/>
      <c r="AN256" s="322"/>
      <c r="AO256" s="322"/>
      <c r="AP256" s="322"/>
      <c r="AQ256" s="322"/>
      <c r="AR256" s="322"/>
      <c r="AS256" s="322"/>
      <c r="AT256" s="322"/>
      <c r="AU256" s="322"/>
      <c r="AV256" s="322"/>
      <c r="AW256" s="322"/>
      <c r="AX256" s="322"/>
      <c r="AY256" s="322"/>
      <c r="AZ256" s="322"/>
      <c r="BA256" s="322"/>
      <c r="BB256" s="322"/>
      <c r="BC256" s="322"/>
      <c r="BD256" s="322"/>
      <c r="BE256" s="322"/>
      <c r="BF256" s="322"/>
      <c r="BG256" s="322"/>
      <c r="BH256" s="322"/>
      <c r="BI256" s="322"/>
      <c r="BJ256" s="322"/>
      <c r="BK256" s="322"/>
      <c r="BL256" s="322"/>
      <c r="BM256" s="322"/>
      <c r="BN256" s="322"/>
      <c r="BO256" s="322"/>
      <c r="BP256" s="322"/>
      <c r="BQ256" s="322"/>
      <c r="BR256" s="322"/>
      <c r="BS256" s="322"/>
      <c r="BT256" s="322"/>
      <c r="BU256" s="322"/>
      <c r="BV256" s="361"/>
      <c r="BW256" s="361"/>
      <c r="BX256" s="361"/>
      <c r="BY256" s="361"/>
      <c r="BZ256" s="361"/>
      <c r="CA256" s="361"/>
      <c r="CB256" s="361"/>
      <c r="CC256" s="361"/>
      <c r="CD256" s="361"/>
      <c r="CE256" s="361"/>
    </row>
    <row r="258" spans="1:12" ht="11.25"/>
    <row r="259" spans="1:12" s="33" customFormat="1" ht="11.25">
      <c r="A259" s="33" t="s">
        <v>429</v>
      </c>
    </row>
    <row r="260" spans="1:12" ht="11.25"/>
    <row r="261" spans="1:12" s="34" customFormat="1" ht="20.100000000000001" customHeight="1">
      <c r="A261" s="94"/>
      <c r="B261" s="233"/>
      <c r="C261" s="83"/>
      <c r="D261" s="234"/>
      <c r="E261" s="388"/>
      <c r="F261" s="385"/>
      <c r="G261" s="389"/>
      <c r="I261" s="290"/>
      <c r="J261" s="290"/>
    </row>
    <row r="262" spans="1:12" ht="11.25"/>
    <row r="263" spans="1:12" ht="11.25"/>
    <row r="264" spans="1:12" s="33" customFormat="1" ht="11.25">
      <c r="A264" s="33" t="s">
        <v>435</v>
      </c>
    </row>
    <row r="265" spans="1:12" ht="11.25"/>
    <row r="266" spans="1:12" s="34" customFormat="1" ht="20.100000000000001" customHeight="1">
      <c r="A266" s="384"/>
      <c r="B266" s="233"/>
      <c r="C266" s="83"/>
      <c r="D266" s="234"/>
      <c r="E266" s="391"/>
      <c r="F266" s="390" t="s">
        <v>434</v>
      </c>
      <c r="G266" s="390" t="s">
        <v>434</v>
      </c>
      <c r="H266" s="410"/>
      <c r="I266" s="290"/>
      <c r="K266" s="290"/>
      <c r="L266" s="290"/>
    </row>
    <row r="267" spans="1:12" ht="11.25"/>
    <row r="268" spans="1:12" ht="11.25"/>
    <row r="269" spans="1:12" s="33" customFormat="1" ht="11.25">
      <c r="A269" s="33" t="s">
        <v>436</v>
      </c>
    </row>
    <row r="270" spans="1:12" ht="11.25"/>
    <row r="271" spans="1:12" s="34" customFormat="1" ht="20.100000000000001" customHeight="1">
      <c r="A271" s="384"/>
      <c r="B271" s="233"/>
      <c r="C271" s="83"/>
      <c r="D271" s="234"/>
      <c r="E271" s="391"/>
      <c r="F271" s="390" t="s">
        <v>434</v>
      </c>
      <c r="G271" s="510"/>
      <c r="H271" s="390" t="s">
        <v>434</v>
      </c>
      <c r="I271" s="290"/>
      <c r="K271" s="290"/>
      <c r="L271" s="290"/>
    </row>
    <row r="272" spans="1:12" ht="11.25"/>
    <row r="273" spans="1:20" ht="11.25"/>
    <row r="274" spans="1:20" s="33" customFormat="1" ht="11.25">
      <c r="A274" s="33" t="s">
        <v>437</v>
      </c>
    </row>
    <row r="275" spans="1:20" ht="11.25"/>
    <row r="276" spans="1:20" s="34" customFormat="1" ht="20.100000000000001" customHeight="1">
      <c r="A276" s="384"/>
      <c r="B276" s="233"/>
      <c r="C276" s="83"/>
      <c r="D276" s="234"/>
      <c r="E276" s="392">
        <f>E275</f>
        <v>0</v>
      </c>
      <c r="F276" s="390" t="s">
        <v>434</v>
      </c>
      <c r="G276" s="510"/>
      <c r="H276" s="390" t="s">
        <v>434</v>
      </c>
      <c r="I276" s="290"/>
      <c r="K276" s="290"/>
      <c r="L276" s="290"/>
    </row>
    <row r="277" spans="1:20" s="34" customFormat="1" ht="14.25">
      <c r="A277" s="384"/>
      <c r="B277" s="233"/>
      <c r="C277" s="83"/>
      <c r="D277" s="99"/>
      <c r="E277" s="393"/>
      <c r="F277" s="394"/>
      <c r="G277"/>
      <c r="H277" s="394"/>
      <c r="I277" s="290"/>
      <c r="K277" s="290"/>
      <c r="L277" s="290"/>
    </row>
    <row r="279" spans="1:20" s="33" customFormat="1" ht="11.25">
      <c r="A279" s="33" t="s">
        <v>438</v>
      </c>
    </row>
    <row r="280" spans="1:20" ht="11.25"/>
    <row r="281" spans="1:20" s="34" customFormat="1" ht="20.100000000000001" customHeight="1">
      <c r="A281" s="384"/>
      <c r="B281" s="233"/>
      <c r="C281" s="83"/>
      <c r="D281" s="234"/>
      <c r="E281" s="392">
        <f>E280</f>
        <v>0</v>
      </c>
      <c r="F281" s="390" t="s">
        <v>434</v>
      </c>
      <c r="G281" s="395"/>
      <c r="H281" s="390" t="s">
        <v>434</v>
      </c>
      <c r="I281" s="290"/>
      <c r="K281" s="290"/>
      <c r="L281" s="290"/>
    </row>
    <row r="284" spans="1:20" s="33" customFormat="1" ht="17.100000000000001" customHeight="1">
      <c r="A284" s="33" t="s">
        <v>474</v>
      </c>
    </row>
    <row r="286" spans="1:20" s="237" customFormat="1" ht="409.5">
      <c r="A286" s="985">
        <v>1</v>
      </c>
      <c r="B286" s="292"/>
      <c r="C286" s="292"/>
      <c r="D286" s="292"/>
      <c r="F286" s="430" t="str">
        <f>"2." &amp;mergeValue(A286)</f>
        <v>2.1</v>
      </c>
      <c r="G286" s="512" t="s">
        <v>463</v>
      </c>
      <c r="H286" s="414"/>
      <c r="I286" s="265" t="s">
        <v>551</v>
      </c>
      <c r="J286" s="429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</row>
    <row r="287" spans="1:20" s="237" customFormat="1" ht="90">
      <c r="A287" s="985"/>
      <c r="B287" s="292"/>
      <c r="C287" s="292"/>
      <c r="D287" s="292"/>
      <c r="F287" s="430" t="str">
        <f>"3." &amp;mergeValue(A287)</f>
        <v>3.1</v>
      </c>
      <c r="G287" s="512" t="s">
        <v>464</v>
      </c>
      <c r="H287" s="414"/>
      <c r="I287" s="265" t="s">
        <v>549</v>
      </c>
      <c r="J287" s="429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</row>
    <row r="288" spans="1:20" s="237" customFormat="1" ht="45">
      <c r="A288" s="985"/>
      <c r="B288" s="292"/>
      <c r="C288" s="292"/>
      <c r="D288" s="292"/>
      <c r="F288" s="430" t="str">
        <f>"4."&amp;mergeValue(A288)</f>
        <v>4.1</v>
      </c>
      <c r="G288" s="512" t="s">
        <v>465</v>
      </c>
      <c r="H288" s="415" t="s">
        <v>434</v>
      </c>
      <c r="I288" s="265"/>
      <c r="J288" s="429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</row>
    <row r="289" spans="1:83" s="237" customFormat="1" ht="101.25">
      <c r="A289" s="985"/>
      <c r="B289" s="985">
        <v>1</v>
      </c>
      <c r="C289" s="438"/>
      <c r="D289" s="438"/>
      <c r="F289" s="430" t="str">
        <f>"4."&amp;mergeValue(A289) &amp;"."&amp;mergeValue(B289)</f>
        <v>4.1.1</v>
      </c>
      <c r="G289" s="421" t="s">
        <v>553</v>
      </c>
      <c r="H289" s="414" t="str">
        <f>IF(region_name="","",region_name)</f>
        <v>Нижегородская область</v>
      </c>
      <c r="I289" s="265" t="s">
        <v>468</v>
      </c>
      <c r="J289" s="429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</row>
    <row r="290" spans="1:83" s="237" customFormat="1" ht="191.25">
      <c r="A290" s="985"/>
      <c r="B290" s="985"/>
      <c r="C290" s="985">
        <v>1</v>
      </c>
      <c r="D290" s="438"/>
      <c r="F290" s="430" t="str">
        <f>"4."&amp;mergeValue(A290) &amp;"."&amp;mergeValue(B290)&amp;"."&amp;mergeValue(C290)</f>
        <v>4.1.1.1</v>
      </c>
      <c r="G290" s="437" t="s">
        <v>466</v>
      </c>
      <c r="H290" s="414"/>
      <c r="I290" s="265" t="s">
        <v>469</v>
      </c>
      <c r="J290" s="429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</row>
    <row r="291" spans="1:83" s="237" customFormat="1" ht="33.75" customHeight="1">
      <c r="A291" s="985"/>
      <c r="B291" s="985"/>
      <c r="C291" s="985"/>
      <c r="D291" s="438">
        <v>1</v>
      </c>
      <c r="F291" s="430" t="str">
        <f>"4."&amp;mergeValue(A291) &amp;"."&amp;mergeValue(B291)&amp;"."&amp;mergeValue(C291)&amp;"."&amp;mergeValue(D291)</f>
        <v>4.1.1.1.1</v>
      </c>
      <c r="G291" s="515" t="s">
        <v>467</v>
      </c>
      <c r="H291" s="414"/>
      <c r="I291" s="1016" t="s">
        <v>552</v>
      </c>
      <c r="J291" s="429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</row>
    <row r="292" spans="1:83" s="237" customFormat="1" ht="18.75">
      <c r="A292" s="985"/>
      <c r="B292" s="985"/>
      <c r="C292" s="985"/>
      <c r="D292" s="438"/>
      <c r="F292" s="519"/>
      <c r="G292" s="520" t="s">
        <v>4</v>
      </c>
      <c r="H292" s="521"/>
      <c r="I292" s="1016"/>
      <c r="J292" s="429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</row>
    <row r="293" spans="1:83" s="237" customFormat="1" ht="18.75">
      <c r="A293" s="985"/>
      <c r="B293" s="985"/>
      <c r="C293" s="438"/>
      <c r="D293" s="438"/>
      <c r="F293" s="434"/>
      <c r="G293" s="158" t="s">
        <v>407</v>
      </c>
      <c r="H293" s="435"/>
      <c r="I293" s="436"/>
      <c r="J293" s="429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</row>
    <row r="294" spans="1:83" s="237" customFormat="1" ht="18.75">
      <c r="A294" s="985"/>
      <c r="B294" s="292"/>
      <c r="C294" s="292"/>
      <c r="D294" s="292"/>
      <c r="F294" s="434"/>
      <c r="G294" s="172" t="s">
        <v>473</v>
      </c>
      <c r="H294" s="435"/>
      <c r="I294" s="436"/>
      <c r="J294" s="429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</row>
    <row r="295" spans="1:83" s="237" customFormat="1" ht="18.75">
      <c r="A295" s="292"/>
      <c r="B295" s="292"/>
      <c r="C295" s="292"/>
      <c r="D295" s="292"/>
      <c r="F295" s="434"/>
      <c r="G295" s="201" t="s">
        <v>472</v>
      </c>
      <c r="H295" s="435"/>
      <c r="I295" s="436"/>
      <c r="J295" s="429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</row>
    <row r="300" spans="1:83" ht="17.100000000000001" customHeight="1">
      <c r="A300" s="740"/>
      <c r="B300" s="740"/>
      <c r="C300" s="740"/>
      <c r="D300" s="740"/>
      <c r="E300" s="740"/>
      <c r="F300" s="740"/>
      <c r="G300" s="740"/>
      <c r="H300" s="740"/>
      <c r="I300" s="740"/>
      <c r="J300" s="740"/>
      <c r="K300" s="740"/>
      <c r="L300" s="740"/>
      <c r="M300" s="740"/>
      <c r="N300" s="740"/>
      <c r="O300" s="740"/>
      <c r="P300" s="740"/>
      <c r="Q300" s="740"/>
      <c r="R300" s="740"/>
      <c r="S300" s="740"/>
      <c r="T300" s="740"/>
      <c r="U300" s="740"/>
      <c r="V300" s="740"/>
      <c r="W300" s="740"/>
      <c r="X300" s="740"/>
      <c r="Y300" s="740"/>
      <c r="Z300" s="740"/>
      <c r="AA300" s="740"/>
      <c r="AB300" s="740"/>
      <c r="AC300" s="740"/>
      <c r="AD300" s="740"/>
      <c r="AE300" s="740"/>
      <c r="AF300" s="740"/>
      <c r="AG300" s="740"/>
      <c r="AH300" s="740"/>
      <c r="AI300" s="740"/>
      <c r="AJ300" s="740"/>
      <c r="AK300" s="740"/>
      <c r="AL300" s="740"/>
      <c r="AM300" s="740"/>
      <c r="AN300" s="740"/>
      <c r="AO300" s="740"/>
      <c r="AP300" s="740"/>
      <c r="AQ300" s="740"/>
      <c r="AR300" s="740"/>
      <c r="AS300" s="740"/>
      <c r="AT300" s="740"/>
      <c r="AU300" s="740"/>
      <c r="AV300" s="740"/>
      <c r="AW300" s="740"/>
      <c r="AX300" s="740"/>
      <c r="AY300" s="740"/>
      <c r="AZ300" s="740"/>
      <c r="BA300" s="740"/>
      <c r="BB300" s="740"/>
      <c r="BC300" s="740"/>
      <c r="BD300" s="740"/>
      <c r="BE300" s="740"/>
      <c r="BF300" s="740"/>
      <c r="BG300" s="740"/>
      <c r="BH300" s="740"/>
      <c r="BI300" s="740"/>
      <c r="BJ300" s="740"/>
      <c r="BK300" s="740"/>
      <c r="BL300" s="740"/>
      <c r="BM300" s="740"/>
      <c r="BN300" s="740"/>
      <c r="BO300" s="740"/>
      <c r="BP300" s="740"/>
      <c r="BQ300" s="740"/>
      <c r="BR300" s="740"/>
      <c r="BS300" s="740"/>
      <c r="BT300" s="740"/>
      <c r="BU300" s="740"/>
      <c r="BV300" s="740"/>
      <c r="BW300" s="740"/>
      <c r="BX300" s="740"/>
      <c r="BY300" s="740"/>
      <c r="BZ300" s="740"/>
      <c r="CA300" s="740"/>
      <c r="CB300" s="740"/>
      <c r="CC300" s="740"/>
      <c r="CD300" s="740"/>
      <c r="CE300" s="740"/>
    </row>
    <row r="301" spans="1:83" ht="17.100000000000001" customHeight="1">
      <c r="A301" s="821"/>
      <c r="B301" s="821"/>
      <c r="C301" s="821"/>
      <c r="D301" s="821"/>
      <c r="E301" s="821"/>
      <c r="F301" s="821"/>
      <c r="G301" s="821"/>
      <c r="H301" s="821"/>
      <c r="I301" s="821"/>
      <c r="J301" s="821"/>
      <c r="K301" s="821"/>
      <c r="L301" s="821"/>
      <c r="M301" s="821"/>
      <c r="N301" s="821"/>
      <c r="O301" s="821"/>
      <c r="P301" s="821"/>
      <c r="Q301" s="821"/>
      <c r="R301" s="821"/>
      <c r="S301" s="821"/>
      <c r="T301" s="821"/>
      <c r="U301" s="821"/>
      <c r="V301" s="821"/>
      <c r="W301" s="821"/>
      <c r="X301" s="821"/>
      <c r="Y301" s="821"/>
      <c r="Z301" s="821"/>
      <c r="AA301" s="821"/>
      <c r="AB301" s="821"/>
      <c r="AC301" s="821"/>
      <c r="AD301" s="821"/>
      <c r="AE301" s="821"/>
      <c r="AF301" s="821"/>
      <c r="AG301" s="821"/>
      <c r="AH301" s="821"/>
      <c r="AI301" s="821"/>
      <c r="AJ301" s="821"/>
      <c r="AK301" s="821"/>
      <c r="AL301" s="821"/>
      <c r="AM301" s="821"/>
      <c r="AN301" s="821"/>
      <c r="AO301" s="821"/>
      <c r="AP301" s="821"/>
      <c r="AQ301" s="821"/>
      <c r="AR301" s="821"/>
      <c r="AS301" s="821"/>
      <c r="AT301" s="821"/>
      <c r="AU301" s="821"/>
      <c r="AV301" s="821"/>
      <c r="AW301" s="821"/>
      <c r="AX301" s="821"/>
      <c r="AY301" s="821"/>
      <c r="AZ301" s="821"/>
      <c r="BA301" s="821"/>
      <c r="BB301" s="821"/>
      <c r="BC301" s="821"/>
      <c r="BD301" s="821"/>
      <c r="BE301" s="821"/>
      <c r="BF301" s="821"/>
      <c r="BG301" s="821"/>
      <c r="BH301" s="821"/>
      <c r="BI301" s="821"/>
      <c r="BJ301" s="821"/>
      <c r="BK301" s="821"/>
      <c r="BL301" s="821"/>
      <c r="BM301" s="821"/>
      <c r="BN301" s="821"/>
      <c r="BO301" s="821"/>
      <c r="BP301" s="821"/>
      <c r="BQ301" s="821"/>
      <c r="BR301" s="821"/>
      <c r="BS301" s="821"/>
      <c r="BT301" s="821"/>
      <c r="BU301" s="821"/>
      <c r="BV301" s="821"/>
      <c r="BW301" s="821"/>
      <c r="BX301" s="821"/>
      <c r="BY301" s="821"/>
      <c r="BZ301" s="821"/>
      <c r="CA301" s="821"/>
      <c r="CB301" s="821"/>
      <c r="CC301" s="821"/>
      <c r="CD301" s="821"/>
      <c r="CE301" s="821"/>
    </row>
    <row r="302" spans="1:83" ht="17.100000000000001" customHeight="1">
      <c r="A302" s="822" t="s">
        <v>604</v>
      </c>
      <c r="B302" s="822"/>
      <c r="C302" s="822"/>
      <c r="D302" s="822"/>
      <c r="E302" s="822"/>
      <c r="F302" s="822"/>
      <c r="G302" s="822"/>
      <c r="H302" s="822"/>
      <c r="I302" s="822"/>
      <c r="J302" s="822"/>
      <c r="K302" s="822"/>
      <c r="L302" s="822"/>
      <c r="M302" s="822"/>
      <c r="N302" s="822"/>
      <c r="O302" s="822"/>
      <c r="P302" s="822"/>
      <c r="Q302" s="822"/>
      <c r="R302" s="822"/>
      <c r="S302" s="822"/>
      <c r="T302" s="822"/>
      <c r="U302" s="822"/>
      <c r="V302" s="822"/>
      <c r="W302" s="822"/>
      <c r="X302" s="822"/>
      <c r="Y302" s="822"/>
      <c r="Z302" s="822"/>
      <c r="AA302" s="822"/>
      <c r="AB302" s="822"/>
      <c r="AC302" s="822"/>
      <c r="AD302" s="822"/>
      <c r="AE302" s="822"/>
      <c r="AF302" s="822"/>
      <c r="AG302" s="822"/>
      <c r="AH302" s="822"/>
      <c r="AI302" s="822"/>
      <c r="AJ302" s="822"/>
      <c r="AK302" s="822"/>
      <c r="AL302" s="822"/>
      <c r="AM302" s="822"/>
      <c r="AN302" s="822"/>
      <c r="AO302" s="822"/>
      <c r="AP302" s="822"/>
      <c r="AQ302" s="822"/>
      <c r="AR302" s="822"/>
      <c r="AS302" s="822"/>
      <c r="AT302" s="822"/>
      <c r="AU302" s="822"/>
      <c r="AV302" s="822"/>
      <c r="AW302" s="822"/>
      <c r="AX302" s="822"/>
      <c r="AY302" s="822"/>
      <c r="AZ302" s="822"/>
      <c r="BA302" s="822"/>
      <c r="BB302" s="822"/>
      <c r="BC302" s="822"/>
      <c r="BD302" s="822"/>
      <c r="BE302" s="822"/>
      <c r="BF302" s="822"/>
      <c r="BG302" s="822"/>
      <c r="BH302" s="822"/>
      <c r="BI302" s="822"/>
      <c r="BJ302" s="822"/>
      <c r="BK302" s="822"/>
      <c r="BL302" s="822"/>
      <c r="BM302" s="822"/>
      <c r="BN302" s="822"/>
      <c r="BO302" s="822"/>
      <c r="BP302" s="822"/>
      <c r="BQ302" s="822"/>
      <c r="BR302" s="822"/>
      <c r="BS302" s="822"/>
      <c r="BT302" s="822"/>
      <c r="BU302" s="822"/>
      <c r="BV302" s="822"/>
      <c r="BW302" s="822"/>
      <c r="BX302" s="822"/>
      <c r="BY302" s="822"/>
      <c r="BZ302" s="822"/>
      <c r="CA302" s="822"/>
      <c r="CB302" s="822"/>
      <c r="CC302" s="822"/>
      <c r="CD302" s="822"/>
      <c r="CE302" s="822"/>
    </row>
    <row r="303" spans="1:83" ht="17.100000000000001" customHeight="1">
      <c r="A303" s="821"/>
      <c r="B303" s="821"/>
      <c r="C303" s="821"/>
      <c r="D303" s="821"/>
      <c r="E303" s="821"/>
      <c r="F303" s="821"/>
      <c r="G303" s="821"/>
      <c r="H303" s="821"/>
      <c r="I303" s="821"/>
      <c r="J303" s="821"/>
      <c r="K303" s="821"/>
      <c r="L303" s="821"/>
      <c r="M303" s="821"/>
      <c r="N303" s="821"/>
      <c r="O303" s="821"/>
      <c r="P303" s="821"/>
      <c r="Q303" s="821"/>
      <c r="R303" s="821"/>
      <c r="S303" s="821"/>
      <c r="T303" s="821"/>
      <c r="U303" s="821"/>
      <c r="V303" s="821"/>
      <c r="W303" s="821"/>
      <c r="X303" s="821"/>
      <c r="Y303" s="821"/>
      <c r="Z303" s="821"/>
      <c r="AA303" s="821"/>
      <c r="AB303" s="821"/>
      <c r="AC303" s="821"/>
      <c r="AD303" s="821"/>
      <c r="AE303" s="821"/>
      <c r="AF303" s="821"/>
      <c r="AG303" s="821"/>
      <c r="AH303" s="821"/>
      <c r="AI303" s="821"/>
      <c r="AJ303" s="821"/>
      <c r="AK303" s="821"/>
      <c r="AL303" s="821"/>
      <c r="AM303" s="821"/>
      <c r="AN303" s="821"/>
      <c r="AO303" s="821"/>
      <c r="AP303" s="821"/>
      <c r="AQ303" s="821"/>
      <c r="AR303" s="821"/>
      <c r="AS303" s="821"/>
      <c r="AT303" s="821"/>
      <c r="AU303" s="821"/>
      <c r="AV303" s="821"/>
      <c r="AW303" s="821"/>
      <c r="AX303" s="821"/>
      <c r="AY303" s="821"/>
      <c r="AZ303" s="821"/>
      <c r="BA303" s="821"/>
      <c r="BB303" s="821"/>
      <c r="BC303" s="821"/>
      <c r="BD303" s="821"/>
      <c r="BE303" s="821"/>
      <c r="BF303" s="821"/>
      <c r="BG303" s="821"/>
      <c r="BH303" s="821"/>
      <c r="BI303" s="821"/>
      <c r="BJ303" s="821"/>
      <c r="BK303" s="821"/>
      <c r="BL303" s="821"/>
      <c r="BM303" s="821"/>
      <c r="BN303" s="821"/>
      <c r="BO303" s="821"/>
      <c r="BP303" s="821"/>
      <c r="BQ303" s="821"/>
      <c r="BR303" s="821"/>
      <c r="BS303" s="821"/>
      <c r="BT303" s="821"/>
      <c r="BU303" s="821"/>
      <c r="BV303" s="821"/>
      <c r="BW303" s="821"/>
      <c r="BX303" s="821"/>
      <c r="BY303" s="821"/>
      <c r="BZ303" s="821"/>
      <c r="CA303" s="821"/>
      <c r="CB303" s="821"/>
      <c r="CC303" s="821"/>
      <c r="CD303" s="821"/>
      <c r="CE303" s="821"/>
    </row>
    <row r="304" spans="1:83" ht="17.100000000000001" customHeight="1">
      <c r="A304" s="825"/>
      <c r="B304" s="828"/>
      <c r="C304" s="824"/>
      <c r="D304" s="829"/>
      <c r="E304" s="832"/>
      <c r="F304" s="854"/>
      <c r="G304" s="849"/>
      <c r="H304" s="833"/>
      <c r="I304" s="830"/>
      <c r="J304" s="830"/>
      <c r="K304" s="823"/>
      <c r="L304" s="823"/>
      <c r="M304" s="823"/>
      <c r="N304" s="823"/>
      <c r="O304" s="823"/>
      <c r="P304" s="823"/>
      <c r="Q304" s="823"/>
      <c r="R304" s="823"/>
      <c r="S304" s="823"/>
      <c r="T304" s="823"/>
      <c r="U304" s="823"/>
      <c r="V304" s="823"/>
      <c r="W304" s="823"/>
      <c r="X304" s="823"/>
      <c r="Y304" s="823"/>
      <c r="Z304" s="823"/>
      <c r="AA304" s="823"/>
      <c r="AB304" s="823"/>
      <c r="AC304" s="823"/>
      <c r="AD304" s="823"/>
      <c r="AE304" s="823"/>
      <c r="AF304" s="823"/>
      <c r="AG304" s="823"/>
      <c r="AH304" s="823"/>
      <c r="AI304" s="823"/>
      <c r="AJ304" s="823"/>
      <c r="AK304" s="823"/>
      <c r="AL304" s="823"/>
      <c r="AM304" s="823"/>
      <c r="AN304" s="823"/>
      <c r="AO304" s="823"/>
      <c r="AP304" s="823"/>
      <c r="AQ304" s="823"/>
      <c r="AR304" s="823"/>
      <c r="AS304" s="823"/>
      <c r="AT304" s="823"/>
      <c r="AU304" s="823"/>
      <c r="AV304" s="823"/>
      <c r="AW304" s="823"/>
      <c r="AX304" s="823"/>
      <c r="AY304" s="823"/>
      <c r="AZ304" s="823"/>
      <c r="BA304" s="823"/>
      <c r="BB304" s="823"/>
      <c r="BC304" s="823"/>
      <c r="BD304" s="823"/>
      <c r="BE304" s="823"/>
      <c r="BF304" s="823"/>
      <c r="BG304" s="823"/>
      <c r="BH304" s="823"/>
      <c r="BI304" s="823"/>
      <c r="BJ304" s="823"/>
      <c r="BK304" s="823"/>
      <c r="BL304" s="823"/>
      <c r="BM304" s="823"/>
      <c r="BN304" s="823"/>
      <c r="BO304" s="823"/>
      <c r="BP304" s="823"/>
      <c r="BQ304" s="823"/>
      <c r="BR304" s="823"/>
      <c r="BS304" s="823"/>
      <c r="BT304" s="823"/>
      <c r="BU304" s="823"/>
      <c r="BV304" s="823"/>
      <c r="BW304" s="823"/>
      <c r="BX304" s="823"/>
      <c r="BY304" s="823"/>
      <c r="BZ304" s="823"/>
      <c r="CA304" s="823"/>
      <c r="CB304" s="823"/>
      <c r="CC304" s="823"/>
      <c r="CD304" s="823"/>
      <c r="CE304" s="823"/>
    </row>
    <row r="305" spans="1:83" ht="17.100000000000001" customHeight="1">
      <c r="A305" s="821"/>
      <c r="B305" s="821"/>
      <c r="C305" s="821"/>
      <c r="D305" s="821"/>
      <c r="E305" s="821"/>
      <c r="F305" s="821"/>
      <c r="G305" s="821"/>
      <c r="H305" s="821"/>
      <c r="I305" s="821"/>
      <c r="J305" s="821"/>
      <c r="K305" s="821"/>
      <c r="L305" s="821"/>
      <c r="M305" s="821"/>
      <c r="N305" s="821"/>
      <c r="O305" s="821"/>
      <c r="P305" s="821"/>
      <c r="Q305" s="821"/>
      <c r="R305" s="821"/>
      <c r="S305" s="821"/>
      <c r="T305" s="821"/>
      <c r="U305" s="821"/>
      <c r="V305" s="821"/>
      <c r="W305" s="821"/>
      <c r="X305" s="821"/>
      <c r="Y305" s="821"/>
      <c r="Z305" s="821"/>
      <c r="AA305" s="821"/>
      <c r="AB305" s="821"/>
      <c r="AC305" s="821"/>
      <c r="AD305" s="821"/>
      <c r="AE305" s="821"/>
      <c r="AF305" s="821"/>
      <c r="AG305" s="821"/>
      <c r="AH305" s="821"/>
      <c r="AI305" s="821"/>
      <c r="AJ305" s="821"/>
      <c r="AK305" s="821"/>
      <c r="AL305" s="821"/>
      <c r="AM305" s="821"/>
      <c r="AN305" s="821"/>
      <c r="AO305" s="821"/>
      <c r="AP305" s="821"/>
      <c r="AQ305" s="821"/>
      <c r="AR305" s="821"/>
      <c r="AS305" s="821"/>
      <c r="AT305" s="821"/>
      <c r="AU305" s="821"/>
      <c r="AV305" s="821"/>
      <c r="AW305" s="821"/>
      <c r="AX305" s="821"/>
      <c r="AY305" s="821"/>
      <c r="AZ305" s="821"/>
      <c r="BA305" s="821"/>
      <c r="BB305" s="821"/>
      <c r="BC305" s="821"/>
      <c r="BD305" s="821"/>
      <c r="BE305" s="821"/>
      <c r="BF305" s="821"/>
      <c r="BG305" s="821"/>
      <c r="BH305" s="821"/>
      <c r="BI305" s="821"/>
      <c r="BJ305" s="821"/>
      <c r="BK305" s="821"/>
      <c r="BL305" s="821"/>
      <c r="BM305" s="821"/>
      <c r="BN305" s="821"/>
      <c r="BO305" s="821"/>
      <c r="BP305" s="821"/>
      <c r="BQ305" s="821"/>
      <c r="BR305" s="821"/>
      <c r="BS305" s="821"/>
      <c r="BT305" s="821"/>
      <c r="BU305" s="821"/>
      <c r="BV305" s="821"/>
      <c r="BW305" s="821"/>
      <c r="BX305" s="821"/>
      <c r="BY305" s="821"/>
      <c r="BZ305" s="821"/>
      <c r="CA305" s="821"/>
      <c r="CB305" s="821"/>
      <c r="CC305" s="821"/>
      <c r="CD305" s="821"/>
      <c r="CE305" s="821"/>
    </row>
    <row r="306" spans="1:83" ht="17.100000000000001" customHeight="1">
      <c r="A306" s="821"/>
      <c r="B306" s="821"/>
      <c r="C306" s="821"/>
      <c r="D306" s="821"/>
      <c r="E306" s="821"/>
      <c r="F306" s="821"/>
      <c r="G306" s="821"/>
      <c r="H306" s="821"/>
      <c r="I306" s="821"/>
      <c r="J306" s="821"/>
      <c r="K306" s="821"/>
      <c r="L306" s="821"/>
      <c r="M306" s="821"/>
      <c r="N306" s="821"/>
      <c r="O306" s="821"/>
      <c r="P306" s="821"/>
      <c r="Q306" s="821"/>
      <c r="R306" s="821"/>
      <c r="S306" s="821"/>
      <c r="T306" s="821"/>
      <c r="U306" s="821"/>
      <c r="V306" s="821"/>
      <c r="W306" s="821"/>
      <c r="X306" s="821"/>
      <c r="Y306" s="821"/>
      <c r="Z306" s="821"/>
      <c r="AA306" s="821"/>
      <c r="AB306" s="821"/>
      <c r="AC306" s="821"/>
      <c r="AD306" s="821"/>
      <c r="AE306" s="821"/>
      <c r="AF306" s="821"/>
      <c r="AG306" s="821"/>
      <c r="AH306" s="821"/>
      <c r="AI306" s="821"/>
      <c r="AJ306" s="821"/>
      <c r="AK306" s="821"/>
      <c r="AL306" s="821"/>
      <c r="AM306" s="821"/>
      <c r="AN306" s="821"/>
      <c r="AO306" s="821"/>
      <c r="AP306" s="821"/>
      <c r="AQ306" s="821"/>
      <c r="AR306" s="821"/>
      <c r="AS306" s="821"/>
      <c r="AT306" s="821"/>
      <c r="AU306" s="821"/>
      <c r="AV306" s="821"/>
      <c r="AW306" s="821"/>
      <c r="AX306" s="821"/>
      <c r="AY306" s="821"/>
      <c r="AZ306" s="821"/>
      <c r="BA306" s="821"/>
      <c r="BB306" s="821"/>
      <c r="BC306" s="821"/>
      <c r="BD306" s="821"/>
      <c r="BE306" s="821"/>
      <c r="BF306" s="821"/>
      <c r="BG306" s="821"/>
      <c r="BH306" s="821"/>
      <c r="BI306" s="821"/>
      <c r="BJ306" s="821"/>
      <c r="BK306" s="821"/>
      <c r="BL306" s="821"/>
      <c r="BM306" s="821"/>
      <c r="BN306" s="821"/>
      <c r="BO306" s="821"/>
      <c r="BP306" s="821"/>
      <c r="BQ306" s="821"/>
      <c r="BR306" s="821"/>
      <c r="BS306" s="821"/>
      <c r="BT306" s="821"/>
      <c r="BU306" s="821"/>
      <c r="BV306" s="821"/>
      <c r="BW306" s="821"/>
      <c r="BX306" s="821"/>
      <c r="BY306" s="821"/>
      <c r="BZ306" s="821"/>
      <c r="CA306" s="821"/>
      <c r="CB306" s="821"/>
      <c r="CC306" s="821"/>
      <c r="CD306" s="821"/>
      <c r="CE306" s="821"/>
    </row>
    <row r="307" spans="1:83" ht="17.100000000000001" customHeight="1">
      <c r="A307" s="822" t="s">
        <v>605</v>
      </c>
      <c r="B307" s="822"/>
      <c r="C307" s="822"/>
      <c r="D307" s="822"/>
      <c r="E307" s="822"/>
      <c r="F307" s="822"/>
      <c r="G307" s="822"/>
      <c r="H307" s="822"/>
      <c r="I307" s="822"/>
      <c r="J307" s="822"/>
      <c r="K307" s="822"/>
      <c r="L307" s="822"/>
      <c r="M307" s="822"/>
      <c r="N307" s="822"/>
      <c r="O307" s="822"/>
      <c r="P307" s="822"/>
      <c r="Q307" s="822"/>
      <c r="R307" s="822"/>
      <c r="S307" s="822"/>
      <c r="T307" s="822"/>
      <c r="U307" s="822"/>
      <c r="V307" s="822"/>
      <c r="W307" s="822"/>
      <c r="X307" s="822"/>
      <c r="Y307" s="822"/>
      <c r="Z307" s="822"/>
      <c r="AA307" s="822"/>
      <c r="AB307" s="822"/>
      <c r="AC307" s="822"/>
      <c r="AD307" s="822"/>
      <c r="AE307" s="822"/>
      <c r="AF307" s="822"/>
      <c r="AG307" s="822"/>
      <c r="AH307" s="822"/>
      <c r="AI307" s="822"/>
      <c r="AJ307" s="822"/>
      <c r="AK307" s="822"/>
      <c r="AL307" s="822"/>
      <c r="AM307" s="822"/>
      <c r="AN307" s="822"/>
      <c r="AO307" s="822"/>
      <c r="AP307" s="822"/>
      <c r="AQ307" s="822"/>
      <c r="AR307" s="822"/>
      <c r="AS307" s="822"/>
      <c r="AT307" s="822"/>
      <c r="AU307" s="822"/>
      <c r="AV307" s="822"/>
      <c r="AW307" s="822"/>
      <c r="AX307" s="822"/>
      <c r="AY307" s="822"/>
      <c r="AZ307" s="822"/>
      <c r="BA307" s="822"/>
      <c r="BB307" s="822"/>
      <c r="BC307" s="822"/>
      <c r="BD307" s="822"/>
      <c r="BE307" s="822"/>
      <c r="BF307" s="822"/>
      <c r="BG307" s="822"/>
      <c r="BH307" s="822"/>
      <c r="BI307" s="822"/>
      <c r="BJ307" s="822"/>
      <c r="BK307" s="822"/>
      <c r="BL307" s="822"/>
      <c r="BM307" s="822"/>
      <c r="BN307" s="822"/>
      <c r="BO307" s="822"/>
      <c r="BP307" s="822"/>
      <c r="BQ307" s="822"/>
      <c r="BR307" s="822"/>
      <c r="BS307" s="822"/>
      <c r="BT307" s="822"/>
      <c r="BU307" s="822"/>
      <c r="BV307" s="822"/>
      <c r="BW307" s="822"/>
      <c r="BX307" s="822"/>
      <c r="BY307" s="822"/>
      <c r="BZ307" s="822"/>
      <c r="CA307" s="822"/>
      <c r="CB307" s="822"/>
      <c r="CC307" s="822"/>
      <c r="CD307" s="822"/>
      <c r="CE307" s="822"/>
    </row>
    <row r="308" spans="1:83" ht="17.100000000000001" customHeight="1">
      <c r="A308" s="821"/>
      <c r="B308" s="821"/>
      <c r="C308" s="821"/>
      <c r="D308" s="821"/>
      <c r="E308" s="821"/>
      <c r="F308" s="821"/>
      <c r="G308" s="821"/>
      <c r="H308" s="821"/>
      <c r="I308" s="821"/>
      <c r="J308" s="821"/>
      <c r="K308" s="821"/>
      <c r="L308" s="821"/>
      <c r="M308" s="821"/>
      <c r="N308" s="821"/>
      <c r="O308" s="821"/>
      <c r="P308" s="821"/>
      <c r="Q308" s="821"/>
      <c r="R308" s="821"/>
      <c r="S308" s="821"/>
      <c r="T308" s="821"/>
      <c r="U308" s="821"/>
      <c r="V308" s="821"/>
      <c r="W308" s="821"/>
      <c r="X308" s="821"/>
      <c r="Y308" s="821"/>
      <c r="Z308" s="821"/>
      <c r="AA308" s="821"/>
      <c r="AB308" s="821"/>
      <c r="AC308" s="821"/>
      <c r="AD308" s="821"/>
      <c r="AE308" s="821"/>
      <c r="AF308" s="821"/>
      <c r="AG308" s="821"/>
      <c r="AH308" s="821"/>
      <c r="AI308" s="821"/>
      <c r="AJ308" s="821"/>
      <c r="AK308" s="821"/>
      <c r="AL308" s="821"/>
      <c r="AM308" s="821"/>
      <c r="AN308" s="821"/>
      <c r="AO308" s="821"/>
      <c r="AP308" s="821"/>
      <c r="AQ308" s="821"/>
      <c r="AR308" s="821"/>
      <c r="AS308" s="821"/>
      <c r="AT308" s="821"/>
      <c r="AU308" s="821"/>
      <c r="AV308" s="821"/>
      <c r="AW308" s="821"/>
      <c r="AX308" s="821"/>
      <c r="AY308" s="821"/>
      <c r="AZ308" s="821"/>
      <c r="BA308" s="821"/>
      <c r="BB308" s="821"/>
      <c r="BC308" s="821"/>
      <c r="BD308" s="821"/>
      <c r="BE308" s="821"/>
      <c r="BF308" s="821"/>
      <c r="BG308" s="821"/>
      <c r="BH308" s="821"/>
      <c r="BI308" s="821"/>
      <c r="BJ308" s="821"/>
      <c r="BK308" s="821"/>
      <c r="BL308" s="821"/>
      <c r="BM308" s="821"/>
      <c r="BN308" s="821"/>
      <c r="BO308" s="821"/>
      <c r="BP308" s="821"/>
      <c r="BQ308" s="821"/>
      <c r="BR308" s="821"/>
      <c r="BS308" s="821"/>
      <c r="BT308" s="821"/>
      <c r="BU308" s="821"/>
      <c r="BV308" s="821"/>
      <c r="BW308" s="821"/>
      <c r="BX308" s="821"/>
      <c r="BY308" s="821"/>
      <c r="BZ308" s="821"/>
      <c r="CA308" s="821"/>
      <c r="CB308" s="821"/>
      <c r="CC308" s="821"/>
      <c r="CD308" s="821"/>
      <c r="CE308" s="821"/>
    </row>
    <row r="309" spans="1:83" ht="17.100000000000001" customHeight="1">
      <c r="A309" s="831"/>
      <c r="B309" s="828"/>
      <c r="C309" s="824"/>
      <c r="D309" s="1011"/>
      <c r="E309" s="1012"/>
      <c r="F309" s="1013"/>
      <c r="G309" s="834"/>
      <c r="H309" s="863"/>
      <c r="I309" s="855"/>
      <c r="J309" s="854"/>
      <c r="K309" s="834" t="s">
        <v>434</v>
      </c>
      <c r="L309" s="1016" t="s">
        <v>598</v>
      </c>
      <c r="M309" s="839"/>
      <c r="N309" s="830"/>
      <c r="O309" s="830"/>
      <c r="P309" s="823"/>
      <c r="Q309" s="823"/>
      <c r="R309" s="823"/>
      <c r="S309" s="823"/>
      <c r="T309" s="823"/>
      <c r="U309" s="823"/>
      <c r="V309" s="823"/>
      <c r="W309" s="823"/>
      <c r="X309" s="823"/>
      <c r="Y309" s="823"/>
      <c r="Z309" s="823"/>
      <c r="AA309" s="823"/>
      <c r="AB309" s="823"/>
      <c r="AC309" s="823"/>
      <c r="AD309" s="823"/>
      <c r="AE309" s="823"/>
      <c r="AF309" s="823"/>
      <c r="AG309" s="823"/>
      <c r="AH309" s="823"/>
      <c r="AI309" s="823"/>
      <c r="AJ309" s="823"/>
      <c r="AK309" s="823"/>
      <c r="AL309" s="823"/>
      <c r="AM309" s="823"/>
      <c r="AN309" s="823"/>
      <c r="AO309" s="823"/>
      <c r="AP309" s="823"/>
      <c r="AQ309" s="823"/>
      <c r="AR309" s="823"/>
      <c r="AS309" s="823"/>
      <c r="AT309" s="823"/>
      <c r="AU309" s="823"/>
      <c r="AV309" s="823"/>
      <c r="AW309" s="823"/>
      <c r="AX309" s="823"/>
      <c r="AY309" s="823"/>
      <c r="AZ309" s="823"/>
      <c r="BA309" s="823"/>
      <c r="BB309" s="823"/>
      <c r="BC309" s="823"/>
      <c r="BD309" s="823"/>
      <c r="BE309" s="823"/>
      <c r="BF309" s="823"/>
      <c r="BG309" s="823"/>
      <c r="BH309" s="823"/>
      <c r="BI309" s="823"/>
      <c r="BJ309" s="823"/>
      <c r="BK309" s="823"/>
      <c r="BL309" s="823"/>
      <c r="BM309" s="823"/>
      <c r="BN309" s="823"/>
      <c r="BO309" s="823"/>
      <c r="BP309" s="823"/>
      <c r="BQ309" s="823"/>
      <c r="BR309" s="823"/>
      <c r="BS309" s="823"/>
      <c r="BT309" s="823"/>
      <c r="BU309" s="823"/>
      <c r="BV309" s="823"/>
      <c r="BW309" s="823"/>
      <c r="BX309" s="823"/>
      <c r="BY309" s="823"/>
      <c r="BZ309" s="823"/>
      <c r="CA309" s="823"/>
      <c r="CB309" s="823"/>
      <c r="CC309" s="823"/>
      <c r="CD309" s="823"/>
      <c r="CE309" s="823"/>
    </row>
    <row r="310" spans="1:83" ht="17.100000000000001" customHeight="1">
      <c r="A310" s="831"/>
      <c r="B310" s="828"/>
      <c r="C310" s="824"/>
      <c r="D310" s="1011"/>
      <c r="E310" s="1012"/>
      <c r="F310" s="1013"/>
      <c r="G310" s="826"/>
      <c r="H310" s="838" t="s">
        <v>258</v>
      </c>
      <c r="I310" s="836"/>
      <c r="J310" s="836"/>
      <c r="K310" s="835"/>
      <c r="L310" s="1016"/>
      <c r="M310" s="839"/>
      <c r="N310" s="830"/>
      <c r="O310" s="830"/>
      <c r="P310" s="823"/>
      <c r="Q310" s="823"/>
      <c r="R310" s="823"/>
      <c r="S310" s="823"/>
      <c r="T310" s="823"/>
      <c r="U310" s="823"/>
      <c r="V310" s="823"/>
      <c r="W310" s="823"/>
      <c r="X310" s="823"/>
      <c r="Y310" s="823"/>
      <c r="Z310" s="823"/>
      <c r="AA310" s="823"/>
      <c r="AB310" s="823"/>
      <c r="AC310" s="823"/>
      <c r="AD310" s="823"/>
      <c r="AE310" s="823"/>
      <c r="AF310" s="823"/>
      <c r="AG310" s="823"/>
      <c r="AH310" s="823"/>
      <c r="AI310" s="823"/>
      <c r="AJ310" s="823"/>
      <c r="AK310" s="823"/>
      <c r="AL310" s="823"/>
      <c r="AM310" s="823"/>
      <c r="AN310" s="823"/>
      <c r="AO310" s="823"/>
      <c r="AP310" s="823"/>
      <c r="AQ310" s="823"/>
      <c r="AR310" s="823"/>
      <c r="AS310" s="823"/>
      <c r="AT310" s="823"/>
      <c r="AU310" s="823"/>
      <c r="AV310" s="823"/>
      <c r="AW310" s="823"/>
      <c r="AX310" s="823"/>
      <c r="AY310" s="823"/>
      <c r="AZ310" s="823"/>
      <c r="BA310" s="823"/>
      <c r="BB310" s="823"/>
      <c r="BC310" s="823"/>
      <c r="BD310" s="823"/>
      <c r="BE310" s="823"/>
      <c r="BF310" s="823"/>
      <c r="BG310" s="823"/>
      <c r="BH310" s="823"/>
      <c r="BI310" s="823"/>
      <c r="BJ310" s="823"/>
      <c r="BK310" s="823"/>
      <c r="BL310" s="823"/>
      <c r="BM310" s="823"/>
      <c r="BN310" s="823"/>
      <c r="BO310" s="823"/>
      <c r="BP310" s="823"/>
      <c r="BQ310" s="823"/>
      <c r="BR310" s="823"/>
      <c r="BS310" s="823"/>
      <c r="BT310" s="823"/>
      <c r="BU310" s="823"/>
      <c r="BV310" s="823"/>
      <c r="BW310" s="823"/>
      <c r="BX310" s="823"/>
      <c r="BY310" s="823"/>
      <c r="BZ310" s="823"/>
      <c r="CA310" s="823"/>
      <c r="CB310" s="823"/>
      <c r="CC310" s="823"/>
      <c r="CD310" s="823"/>
      <c r="CE310" s="823"/>
    </row>
    <row r="311" spans="1:83" ht="17.100000000000001" customHeight="1">
      <c r="A311" s="821"/>
      <c r="B311" s="821"/>
      <c r="C311" s="821"/>
      <c r="D311" s="821"/>
      <c r="E311" s="821"/>
      <c r="F311" s="821"/>
      <c r="G311" s="821"/>
      <c r="H311" s="821"/>
      <c r="I311" s="821"/>
      <c r="J311" s="821"/>
      <c r="K311" s="821"/>
      <c r="L311" s="821"/>
      <c r="M311" s="821"/>
      <c r="N311" s="821"/>
      <c r="O311" s="821"/>
      <c r="P311" s="821"/>
      <c r="Q311" s="821"/>
      <c r="R311" s="821"/>
      <c r="S311" s="821"/>
      <c r="T311" s="821"/>
      <c r="U311" s="821"/>
      <c r="V311" s="821"/>
      <c r="W311" s="821"/>
      <c r="X311" s="821"/>
      <c r="Y311" s="821"/>
      <c r="Z311" s="821"/>
      <c r="AA311" s="821"/>
      <c r="AB311" s="821"/>
      <c r="AC311" s="821"/>
      <c r="AD311" s="821"/>
      <c r="AE311" s="821"/>
      <c r="AF311" s="821"/>
      <c r="AG311" s="821"/>
      <c r="AH311" s="821"/>
      <c r="AI311" s="821"/>
      <c r="AJ311" s="821"/>
      <c r="AK311" s="821"/>
      <c r="AL311" s="821"/>
      <c r="AM311" s="821"/>
      <c r="AN311" s="821"/>
      <c r="AO311" s="821"/>
      <c r="AP311" s="821"/>
      <c r="AQ311" s="821"/>
      <c r="AR311" s="821"/>
      <c r="AS311" s="821"/>
      <c r="AT311" s="821"/>
      <c r="AU311" s="821"/>
      <c r="AV311" s="821"/>
      <c r="AW311" s="821"/>
      <c r="AX311" s="821"/>
      <c r="AY311" s="821"/>
      <c r="AZ311" s="821"/>
      <c r="BA311" s="821"/>
      <c r="BB311" s="821"/>
      <c r="BC311" s="821"/>
      <c r="BD311" s="821"/>
      <c r="BE311" s="821"/>
      <c r="BF311" s="821"/>
      <c r="BG311" s="821"/>
      <c r="BH311" s="821"/>
      <c r="BI311" s="821"/>
      <c r="BJ311" s="821"/>
      <c r="BK311" s="821"/>
      <c r="BL311" s="821"/>
      <c r="BM311" s="821"/>
      <c r="BN311" s="821"/>
      <c r="BO311" s="821"/>
      <c r="BP311" s="821"/>
      <c r="BQ311" s="821"/>
      <c r="BR311" s="821"/>
      <c r="BS311" s="821"/>
      <c r="BT311" s="821"/>
      <c r="BU311" s="821"/>
      <c r="BV311" s="821"/>
      <c r="BW311" s="821"/>
      <c r="BX311" s="821"/>
      <c r="BY311" s="821"/>
      <c r="BZ311" s="821"/>
      <c r="CA311" s="821"/>
      <c r="CB311" s="821"/>
      <c r="CC311" s="821"/>
      <c r="CD311" s="821"/>
      <c r="CE311" s="821"/>
    </row>
    <row r="312" spans="1:83" ht="17.100000000000001" customHeight="1">
      <c r="A312" s="821"/>
      <c r="B312" s="821"/>
      <c r="C312" s="821"/>
      <c r="D312" s="821"/>
      <c r="E312" s="821"/>
      <c r="F312" s="821"/>
      <c r="G312" s="821"/>
      <c r="H312" s="821"/>
      <c r="I312" s="821"/>
      <c r="J312" s="821"/>
      <c r="K312" s="821"/>
      <c r="L312" s="821"/>
      <c r="M312" s="821"/>
      <c r="N312" s="821"/>
      <c r="O312" s="821"/>
      <c r="P312" s="821"/>
      <c r="Q312" s="821"/>
      <c r="R312" s="821"/>
      <c r="S312" s="821"/>
      <c r="T312" s="821"/>
      <c r="U312" s="821"/>
      <c r="V312" s="821"/>
      <c r="W312" s="821"/>
      <c r="X312" s="821"/>
      <c r="Y312" s="821"/>
      <c r="Z312" s="821"/>
      <c r="AA312" s="821"/>
      <c r="AB312" s="821"/>
      <c r="AC312" s="821"/>
      <c r="AD312" s="821"/>
      <c r="AE312" s="821"/>
      <c r="AF312" s="821"/>
      <c r="AG312" s="821"/>
      <c r="AH312" s="821"/>
      <c r="AI312" s="821"/>
      <c r="AJ312" s="821"/>
      <c r="AK312" s="821"/>
      <c r="AL312" s="821"/>
      <c r="AM312" s="821"/>
      <c r="AN312" s="821"/>
      <c r="AO312" s="821"/>
      <c r="AP312" s="821"/>
      <c r="AQ312" s="821"/>
      <c r="AR312" s="821"/>
      <c r="AS312" s="821"/>
      <c r="AT312" s="821"/>
      <c r="AU312" s="821"/>
      <c r="AV312" s="821"/>
      <c r="AW312" s="821"/>
      <c r="AX312" s="821"/>
      <c r="AY312" s="821"/>
      <c r="AZ312" s="821"/>
      <c r="BA312" s="821"/>
      <c r="BB312" s="821"/>
      <c r="BC312" s="821"/>
      <c r="BD312" s="821"/>
      <c r="BE312" s="821"/>
      <c r="BF312" s="821"/>
      <c r="BG312" s="821"/>
      <c r="BH312" s="821"/>
      <c r="BI312" s="821"/>
      <c r="BJ312" s="821"/>
      <c r="BK312" s="821"/>
      <c r="BL312" s="821"/>
      <c r="BM312" s="821"/>
      <c r="BN312" s="821"/>
      <c r="BO312" s="821"/>
      <c r="BP312" s="821"/>
      <c r="BQ312" s="821"/>
      <c r="BR312" s="821"/>
      <c r="BS312" s="821"/>
      <c r="BT312" s="821"/>
      <c r="BU312" s="821"/>
      <c r="BV312" s="821"/>
      <c r="BW312" s="821"/>
      <c r="BX312" s="821"/>
      <c r="BY312" s="821"/>
      <c r="BZ312" s="821"/>
      <c r="CA312" s="821"/>
      <c r="CB312" s="821"/>
      <c r="CC312" s="821"/>
      <c r="CD312" s="821"/>
      <c r="CE312" s="821"/>
    </row>
    <row r="313" spans="1:83" ht="17.100000000000001" customHeight="1">
      <c r="A313" s="822" t="s">
        <v>606</v>
      </c>
      <c r="B313" s="822"/>
      <c r="C313" s="822"/>
      <c r="D313" s="822"/>
      <c r="E313" s="822"/>
      <c r="F313" s="822"/>
      <c r="G313" s="822"/>
      <c r="H313" s="822"/>
      <c r="I313" s="822"/>
      <c r="J313" s="822"/>
      <c r="K313" s="822"/>
      <c r="L313" s="822"/>
      <c r="M313" s="822"/>
      <c r="N313" s="822"/>
      <c r="O313" s="822"/>
      <c r="P313" s="740"/>
      <c r="Q313" s="740"/>
      <c r="R313" s="740"/>
      <c r="S313" s="740"/>
      <c r="T313" s="740"/>
      <c r="U313" s="740"/>
      <c r="V313" s="740"/>
      <c r="W313" s="740"/>
      <c r="X313" s="740"/>
      <c r="Y313" s="740"/>
      <c r="Z313" s="740"/>
      <c r="AA313" s="740"/>
      <c r="AB313" s="740"/>
      <c r="AC313" s="740"/>
      <c r="AD313" s="740"/>
      <c r="AE313" s="740"/>
      <c r="AF313" s="740"/>
      <c r="AG313" s="740"/>
      <c r="AH313" s="740"/>
      <c r="AI313" s="740"/>
      <c r="AJ313" s="740"/>
      <c r="AK313" s="740"/>
      <c r="AL313" s="740"/>
      <c r="AM313" s="740"/>
      <c r="AN313" s="740"/>
      <c r="AO313" s="740"/>
      <c r="AP313" s="740"/>
      <c r="AQ313" s="740"/>
      <c r="AR313" s="740"/>
      <c r="AS313" s="740"/>
      <c r="AT313" s="740"/>
      <c r="AU313" s="740"/>
      <c r="AV313" s="740"/>
      <c r="AW313" s="740"/>
      <c r="AX313" s="740"/>
      <c r="AY313" s="740"/>
      <c r="AZ313" s="740"/>
      <c r="BA313" s="740"/>
      <c r="BB313" s="740"/>
      <c r="BC313" s="740"/>
      <c r="BD313" s="740"/>
      <c r="BE313" s="740"/>
      <c r="BF313" s="740"/>
      <c r="BG313" s="740"/>
      <c r="BH313" s="740"/>
      <c r="BI313" s="740"/>
      <c r="BJ313" s="740"/>
      <c r="BK313" s="740"/>
      <c r="BL313" s="740"/>
      <c r="BM313" s="740"/>
      <c r="BN313" s="740"/>
      <c r="BO313" s="740"/>
      <c r="BP313" s="740"/>
      <c r="BQ313" s="740"/>
      <c r="BR313" s="740"/>
      <c r="BS313" s="740"/>
      <c r="BT313" s="740"/>
      <c r="BU313" s="740"/>
      <c r="BV313" s="740"/>
      <c r="BW313" s="740"/>
      <c r="BX313" s="740"/>
      <c r="BY313" s="740"/>
      <c r="BZ313" s="740"/>
      <c r="CA313" s="740"/>
      <c r="CB313" s="740"/>
      <c r="CC313" s="740"/>
      <c r="CD313" s="740"/>
      <c r="CE313" s="740"/>
    </row>
    <row r="314" spans="1:83" ht="17.100000000000001" customHeight="1">
      <c r="A314" s="821"/>
      <c r="B314" s="821"/>
      <c r="C314" s="821"/>
      <c r="D314" s="821"/>
      <c r="E314" s="821"/>
      <c r="F314" s="821"/>
      <c r="G314" s="821"/>
      <c r="H314" s="821"/>
      <c r="I314" s="821"/>
      <c r="J314" s="821"/>
      <c r="K314" s="821"/>
      <c r="L314" s="821"/>
      <c r="M314" s="821"/>
      <c r="N314" s="821"/>
      <c r="O314" s="821"/>
      <c r="P314" s="740"/>
      <c r="Q314" s="740"/>
      <c r="R314" s="740"/>
      <c r="S314" s="740"/>
      <c r="T314" s="740"/>
      <c r="U314" s="740"/>
      <c r="V314" s="740"/>
      <c r="W314" s="740"/>
      <c r="X314" s="740"/>
      <c r="Y314" s="740"/>
      <c r="Z314" s="740"/>
      <c r="AA314" s="740"/>
      <c r="AB314" s="740"/>
      <c r="AC314" s="740"/>
      <c r="AD314" s="740"/>
      <c r="AE314" s="740"/>
      <c r="AF314" s="740"/>
      <c r="AG314" s="740"/>
      <c r="AH314" s="740"/>
      <c r="AI314" s="740"/>
      <c r="AJ314" s="740"/>
      <c r="AK314" s="740"/>
      <c r="AL314" s="740"/>
      <c r="AM314" s="740"/>
      <c r="AN314" s="740"/>
      <c r="AO314" s="740"/>
      <c r="AP314" s="740"/>
      <c r="AQ314" s="740"/>
      <c r="AR314" s="740"/>
      <c r="AS314" s="740"/>
      <c r="AT314" s="740"/>
      <c r="AU314" s="740"/>
      <c r="AV314" s="740"/>
      <c r="AW314" s="740"/>
      <c r="AX314" s="740"/>
      <c r="AY314" s="740"/>
      <c r="AZ314" s="740"/>
      <c r="BA314" s="740"/>
      <c r="BB314" s="740"/>
      <c r="BC314" s="740"/>
      <c r="BD314" s="740"/>
      <c r="BE314" s="740"/>
      <c r="BF314" s="740"/>
      <c r="BG314" s="740"/>
      <c r="BH314" s="740"/>
      <c r="BI314" s="740"/>
      <c r="BJ314" s="740"/>
      <c r="BK314" s="740"/>
      <c r="BL314" s="740"/>
      <c r="BM314" s="740"/>
      <c r="BN314" s="740"/>
      <c r="BO314" s="740"/>
      <c r="BP314" s="740"/>
      <c r="BQ314" s="740"/>
      <c r="BR314" s="740"/>
      <c r="BS314" s="740"/>
      <c r="BT314" s="740"/>
      <c r="BU314" s="740"/>
      <c r="BV314" s="740"/>
      <c r="BW314" s="740"/>
      <c r="BX314" s="740"/>
      <c r="BY314" s="740"/>
      <c r="BZ314" s="740"/>
      <c r="CA314" s="740"/>
      <c r="CB314" s="740"/>
      <c r="CC314" s="740"/>
      <c r="CD314" s="740"/>
      <c r="CE314" s="740"/>
    </row>
    <row r="315" spans="1:83" ht="17.100000000000001" customHeight="1">
      <c r="A315" s="831"/>
      <c r="B315" s="828"/>
      <c r="C315" s="824"/>
      <c r="D315" s="1011"/>
      <c r="E315" s="1012"/>
      <c r="F315" s="1013"/>
      <c r="G315" s="834"/>
      <c r="H315" s="863"/>
      <c r="I315" s="855"/>
      <c r="J315" s="877"/>
      <c r="K315" s="834" t="s">
        <v>434</v>
      </c>
      <c r="L315" s="1016" t="s">
        <v>598</v>
      </c>
      <c r="M315" s="839"/>
      <c r="N315" s="830"/>
      <c r="O315" s="830"/>
      <c r="P315" s="740"/>
      <c r="Q315" s="740"/>
      <c r="R315" s="740"/>
      <c r="S315" s="740"/>
      <c r="T315" s="740"/>
      <c r="U315" s="740"/>
      <c r="V315" s="740"/>
      <c r="W315" s="740"/>
      <c r="X315" s="740"/>
      <c r="Y315" s="740"/>
      <c r="Z315" s="740"/>
      <c r="AA315" s="740"/>
      <c r="AB315" s="740"/>
      <c r="AC315" s="740"/>
      <c r="AD315" s="740"/>
      <c r="AE315" s="740"/>
      <c r="AF315" s="740"/>
      <c r="AG315" s="740"/>
      <c r="AH315" s="740"/>
      <c r="AI315" s="740"/>
      <c r="AJ315" s="740"/>
      <c r="AK315" s="740"/>
      <c r="AL315" s="740"/>
      <c r="AM315" s="740"/>
      <c r="AN315" s="740"/>
      <c r="AO315" s="740"/>
      <c r="AP315" s="740"/>
      <c r="AQ315" s="740"/>
      <c r="AR315" s="740"/>
      <c r="AS315" s="740"/>
      <c r="AT315" s="740"/>
      <c r="AU315" s="740"/>
      <c r="AV315" s="740"/>
      <c r="AW315" s="740"/>
      <c r="AX315" s="740"/>
      <c r="AY315" s="740"/>
      <c r="AZ315" s="740"/>
      <c r="BA315" s="740"/>
      <c r="BB315" s="740"/>
      <c r="BC315" s="740"/>
      <c r="BD315" s="740"/>
      <c r="BE315" s="740"/>
      <c r="BF315" s="740"/>
      <c r="BG315" s="740"/>
      <c r="BH315" s="740"/>
      <c r="BI315" s="740"/>
      <c r="BJ315" s="740"/>
      <c r="BK315" s="740"/>
      <c r="BL315" s="740"/>
      <c r="BM315" s="740"/>
      <c r="BN315" s="740"/>
      <c r="BO315" s="740"/>
      <c r="BP315" s="740"/>
      <c r="BQ315" s="740"/>
      <c r="BR315" s="740"/>
      <c r="BS315" s="740"/>
      <c r="BT315" s="740"/>
      <c r="BU315" s="740"/>
      <c r="BV315" s="740"/>
      <c r="BW315" s="740"/>
      <c r="BX315" s="740"/>
      <c r="BY315" s="740"/>
      <c r="BZ315" s="740"/>
      <c r="CA315" s="740"/>
      <c r="CB315" s="740"/>
      <c r="CC315" s="740"/>
      <c r="CD315" s="740"/>
      <c r="CE315" s="740"/>
    </row>
    <row r="316" spans="1:83" ht="17.100000000000001" customHeight="1">
      <c r="A316" s="831"/>
      <c r="B316" s="828"/>
      <c r="C316" s="824"/>
      <c r="D316" s="1011"/>
      <c r="E316" s="1012"/>
      <c r="F316" s="1013"/>
      <c r="G316" s="826"/>
      <c r="H316" s="838" t="s">
        <v>258</v>
      </c>
      <c r="I316" s="836"/>
      <c r="J316" s="836"/>
      <c r="K316" s="835"/>
      <c r="L316" s="1016"/>
      <c r="M316" s="839"/>
      <c r="N316" s="830"/>
      <c r="O316" s="830"/>
      <c r="P316" s="740"/>
      <c r="Q316" s="740"/>
      <c r="R316" s="740"/>
      <c r="S316" s="740"/>
      <c r="T316" s="740"/>
      <c r="U316" s="740"/>
      <c r="V316" s="740"/>
      <c r="W316" s="740"/>
      <c r="X316" s="740"/>
      <c r="Y316" s="740"/>
      <c r="Z316" s="740"/>
      <c r="AA316" s="740"/>
      <c r="AB316" s="740"/>
      <c r="AC316" s="740"/>
      <c r="AD316" s="740"/>
      <c r="AE316" s="740"/>
      <c r="AF316" s="740"/>
      <c r="AG316" s="740"/>
      <c r="AH316" s="740"/>
      <c r="AI316" s="740"/>
      <c r="AJ316" s="740"/>
      <c r="AK316" s="740"/>
      <c r="AL316" s="740"/>
      <c r="AM316" s="740"/>
      <c r="AN316" s="740"/>
      <c r="AO316" s="740"/>
      <c r="AP316" s="740"/>
      <c r="AQ316" s="740"/>
      <c r="AR316" s="740"/>
      <c r="AS316" s="740"/>
      <c r="AT316" s="740"/>
      <c r="AU316" s="740"/>
      <c r="AV316" s="740"/>
      <c r="AW316" s="740"/>
      <c r="AX316" s="740"/>
      <c r="AY316" s="740"/>
      <c r="AZ316" s="740"/>
      <c r="BA316" s="740"/>
      <c r="BB316" s="740"/>
      <c r="BC316" s="740"/>
      <c r="BD316" s="740"/>
      <c r="BE316" s="740"/>
      <c r="BF316" s="740"/>
      <c r="BG316" s="740"/>
      <c r="BH316" s="740"/>
      <c r="BI316" s="740"/>
      <c r="BJ316" s="740"/>
      <c r="BK316" s="740"/>
      <c r="BL316" s="740"/>
      <c r="BM316" s="740"/>
      <c r="BN316" s="740"/>
      <c r="BO316" s="740"/>
      <c r="BP316" s="740"/>
      <c r="BQ316" s="740"/>
      <c r="BR316" s="740"/>
      <c r="BS316" s="740"/>
      <c r="BT316" s="740"/>
      <c r="BU316" s="740"/>
      <c r="BV316" s="740"/>
      <c r="BW316" s="740"/>
      <c r="BX316" s="740"/>
      <c r="BY316" s="740"/>
      <c r="BZ316" s="740"/>
      <c r="CA316" s="740"/>
      <c r="CB316" s="740"/>
      <c r="CC316" s="740"/>
      <c r="CD316" s="740"/>
      <c r="CE316" s="740"/>
    </row>
    <row r="317" spans="1:83" ht="17.100000000000001" customHeight="1">
      <c r="A317" s="821"/>
      <c r="B317" s="821"/>
      <c r="C317" s="821"/>
      <c r="D317" s="821"/>
      <c r="E317" s="821"/>
      <c r="F317" s="821"/>
      <c r="G317" s="821"/>
      <c r="H317" s="821"/>
      <c r="I317" s="821"/>
      <c r="J317" s="821"/>
      <c r="K317" s="821"/>
      <c r="L317" s="821"/>
      <c r="M317" s="821"/>
      <c r="N317" s="821"/>
      <c r="O317" s="821"/>
      <c r="P317" s="740"/>
      <c r="Q317" s="740"/>
      <c r="R317" s="740"/>
      <c r="S317" s="740"/>
      <c r="T317" s="740"/>
      <c r="U317" s="740"/>
      <c r="V317" s="740"/>
      <c r="W317" s="740"/>
      <c r="X317" s="740"/>
      <c r="Y317" s="740"/>
      <c r="Z317" s="740"/>
      <c r="AA317" s="740"/>
      <c r="AB317" s="740"/>
      <c r="AC317" s="740"/>
      <c r="AD317" s="740"/>
      <c r="AE317" s="740"/>
      <c r="AF317" s="740"/>
      <c r="AG317" s="740"/>
      <c r="AH317" s="740"/>
      <c r="AI317" s="740"/>
      <c r="AJ317" s="740"/>
      <c r="AK317" s="740"/>
      <c r="AL317" s="740"/>
      <c r="AM317" s="740"/>
      <c r="AN317" s="740"/>
      <c r="AO317" s="740"/>
      <c r="AP317" s="740"/>
      <c r="AQ317" s="740"/>
      <c r="AR317" s="740"/>
      <c r="AS317" s="740"/>
      <c r="AT317" s="740"/>
      <c r="AU317" s="740"/>
      <c r="AV317" s="740"/>
      <c r="AW317" s="740"/>
      <c r="AX317" s="740"/>
      <c r="AY317" s="740"/>
      <c r="AZ317" s="740"/>
      <c r="BA317" s="740"/>
      <c r="BB317" s="740"/>
      <c r="BC317" s="740"/>
      <c r="BD317" s="740"/>
      <c r="BE317" s="740"/>
      <c r="BF317" s="740"/>
      <c r="BG317" s="740"/>
      <c r="BH317" s="740"/>
      <c r="BI317" s="740"/>
      <c r="BJ317" s="740"/>
      <c r="BK317" s="740"/>
      <c r="BL317" s="740"/>
      <c r="BM317" s="740"/>
      <c r="BN317" s="740"/>
      <c r="BO317" s="740"/>
      <c r="BP317" s="740"/>
      <c r="BQ317" s="740"/>
      <c r="BR317" s="740"/>
      <c r="BS317" s="740"/>
      <c r="BT317" s="740"/>
      <c r="BU317" s="740"/>
      <c r="BV317" s="740"/>
      <c r="BW317" s="740"/>
      <c r="BX317" s="740"/>
      <c r="BY317" s="740"/>
      <c r="BZ317" s="740"/>
      <c r="CA317" s="740"/>
      <c r="CB317" s="740"/>
      <c r="CC317" s="740"/>
      <c r="CD317" s="740"/>
      <c r="CE317" s="740"/>
    </row>
    <row r="318" spans="1:83" ht="17.100000000000001" customHeight="1">
      <c r="A318" s="821"/>
      <c r="B318" s="821"/>
      <c r="C318" s="821"/>
      <c r="D318" s="821"/>
      <c r="E318" s="821"/>
      <c r="F318" s="821"/>
      <c r="G318" s="821"/>
      <c r="H318" s="821"/>
      <c r="I318" s="821"/>
      <c r="J318" s="821"/>
      <c r="K318" s="821"/>
      <c r="L318" s="821"/>
      <c r="M318" s="821"/>
      <c r="N318" s="821"/>
      <c r="O318" s="821"/>
      <c r="P318" s="740"/>
      <c r="Q318" s="740"/>
      <c r="R318" s="740"/>
      <c r="S318" s="740"/>
      <c r="T318" s="740"/>
      <c r="U318" s="740"/>
      <c r="V318" s="740"/>
      <c r="W318" s="740"/>
      <c r="X318" s="740"/>
      <c r="Y318" s="740"/>
      <c r="Z318" s="740"/>
      <c r="AA318" s="740"/>
      <c r="AB318" s="740"/>
      <c r="AC318" s="740"/>
      <c r="AD318" s="740"/>
      <c r="AE318" s="740"/>
      <c r="AF318" s="740"/>
      <c r="AG318" s="740"/>
      <c r="AH318" s="740"/>
      <c r="AI318" s="740"/>
      <c r="AJ318" s="740"/>
      <c r="AK318" s="740"/>
      <c r="AL318" s="740"/>
      <c r="AM318" s="740"/>
      <c r="AN318" s="740"/>
      <c r="AO318" s="740"/>
      <c r="AP318" s="740"/>
      <c r="AQ318" s="740"/>
      <c r="AR318" s="740"/>
      <c r="AS318" s="740"/>
      <c r="AT318" s="740"/>
      <c r="AU318" s="740"/>
      <c r="AV318" s="740"/>
      <c r="AW318" s="740"/>
      <c r="AX318" s="740"/>
      <c r="AY318" s="740"/>
      <c r="AZ318" s="740"/>
      <c r="BA318" s="740"/>
      <c r="BB318" s="740"/>
      <c r="BC318" s="740"/>
      <c r="BD318" s="740"/>
      <c r="BE318" s="740"/>
      <c r="BF318" s="740"/>
      <c r="BG318" s="740"/>
      <c r="BH318" s="740"/>
      <c r="BI318" s="740"/>
      <c r="BJ318" s="740"/>
      <c r="BK318" s="740"/>
      <c r="BL318" s="740"/>
      <c r="BM318" s="740"/>
      <c r="BN318" s="740"/>
      <c r="BO318" s="740"/>
      <c r="BP318" s="740"/>
      <c r="BQ318" s="740"/>
      <c r="BR318" s="740"/>
      <c r="BS318" s="740"/>
      <c r="BT318" s="740"/>
      <c r="BU318" s="740"/>
      <c r="BV318" s="740"/>
      <c r="BW318" s="740"/>
      <c r="BX318" s="740"/>
      <c r="BY318" s="740"/>
      <c r="BZ318" s="740"/>
      <c r="CA318" s="740"/>
      <c r="CB318" s="740"/>
      <c r="CC318" s="740"/>
      <c r="CD318" s="740"/>
      <c r="CE318" s="740"/>
    </row>
    <row r="319" spans="1:83" ht="17.100000000000001" customHeight="1">
      <c r="A319" s="822" t="s">
        <v>607</v>
      </c>
      <c r="B319" s="822"/>
      <c r="C319" s="822"/>
      <c r="D319" s="822"/>
      <c r="E319" s="822"/>
      <c r="F319" s="822"/>
      <c r="G319" s="822"/>
      <c r="H319" s="822"/>
      <c r="I319" s="822"/>
      <c r="J319" s="822"/>
      <c r="K319" s="822"/>
      <c r="L319" s="822"/>
      <c r="M319" s="822"/>
      <c r="N319" s="822"/>
      <c r="O319" s="822"/>
      <c r="P319" s="740"/>
      <c r="Q319" s="740"/>
      <c r="R319" s="740"/>
      <c r="S319" s="740"/>
      <c r="T319" s="740"/>
      <c r="U319" s="740"/>
      <c r="V319" s="740"/>
      <c r="W319" s="740"/>
      <c r="X319" s="740"/>
      <c r="Y319" s="740"/>
      <c r="Z319" s="740"/>
      <c r="AA319" s="740"/>
      <c r="AB319" s="740"/>
      <c r="AC319" s="740"/>
      <c r="AD319" s="740"/>
      <c r="AE319" s="740"/>
      <c r="AF319" s="740"/>
      <c r="AG319" s="740"/>
      <c r="AH319" s="740"/>
      <c r="AI319" s="740"/>
      <c r="AJ319" s="740"/>
      <c r="AK319" s="740"/>
      <c r="AL319" s="740"/>
      <c r="AM319" s="740"/>
      <c r="AN319" s="740"/>
      <c r="AO319" s="740"/>
      <c r="AP319" s="740"/>
      <c r="AQ319" s="740"/>
      <c r="AR319" s="740"/>
      <c r="AS319" s="740"/>
      <c r="AT319" s="740"/>
      <c r="AU319" s="740"/>
      <c r="AV319" s="740"/>
      <c r="AW319" s="740"/>
      <c r="AX319" s="740"/>
      <c r="AY319" s="740"/>
      <c r="AZ319" s="740"/>
      <c r="BA319" s="740"/>
      <c r="BB319" s="740"/>
      <c r="BC319" s="740"/>
      <c r="BD319" s="740"/>
      <c r="BE319" s="740"/>
      <c r="BF319" s="740"/>
      <c r="BG319" s="740"/>
      <c r="BH319" s="740"/>
      <c r="BI319" s="740"/>
      <c r="BJ319" s="740"/>
      <c r="BK319" s="740"/>
      <c r="BL319" s="740"/>
      <c r="BM319" s="740"/>
      <c r="BN319" s="740"/>
      <c r="BO319" s="740"/>
      <c r="BP319" s="740"/>
      <c r="BQ319" s="740"/>
      <c r="BR319" s="740"/>
      <c r="BS319" s="740"/>
      <c r="BT319" s="740"/>
      <c r="BU319" s="740"/>
      <c r="BV319" s="740"/>
      <c r="BW319" s="740"/>
      <c r="BX319" s="740"/>
      <c r="BY319" s="740"/>
      <c r="BZ319" s="740"/>
      <c r="CA319" s="740"/>
      <c r="CB319" s="740"/>
      <c r="CC319" s="740"/>
      <c r="CD319" s="740"/>
      <c r="CE319" s="740"/>
    </row>
    <row r="320" spans="1:83" ht="17.100000000000001" customHeight="1">
      <c r="A320" s="821"/>
      <c r="B320" s="821"/>
      <c r="C320" s="821"/>
      <c r="D320" s="821"/>
      <c r="E320" s="821"/>
      <c r="F320" s="821"/>
      <c r="G320" s="821"/>
      <c r="H320" s="821"/>
      <c r="I320" s="821"/>
      <c r="J320" s="821"/>
      <c r="K320" s="821"/>
      <c r="L320" s="821"/>
      <c r="M320" s="821"/>
      <c r="N320" s="821"/>
      <c r="O320" s="821"/>
      <c r="P320" s="740"/>
      <c r="Q320" s="740"/>
      <c r="R320" s="740"/>
      <c r="S320" s="740"/>
      <c r="T320" s="740"/>
      <c r="U320" s="740"/>
      <c r="V320" s="740"/>
      <c r="W320" s="740"/>
      <c r="X320" s="740"/>
      <c r="Y320" s="740"/>
      <c r="Z320" s="740"/>
      <c r="AA320" s="740"/>
      <c r="AB320" s="740"/>
      <c r="AC320" s="740"/>
      <c r="AD320" s="740"/>
      <c r="AE320" s="740"/>
      <c r="AF320" s="740"/>
      <c r="AG320" s="740"/>
      <c r="AH320" s="740"/>
      <c r="AI320" s="740"/>
      <c r="AJ320" s="740"/>
      <c r="AK320" s="740"/>
      <c r="AL320" s="740"/>
      <c r="AM320" s="740"/>
      <c r="AN320" s="740"/>
      <c r="AO320" s="740"/>
      <c r="AP320" s="740"/>
      <c r="AQ320" s="740"/>
      <c r="AR320" s="740"/>
      <c r="AS320" s="740"/>
      <c r="AT320" s="740"/>
      <c r="AU320" s="740"/>
      <c r="AV320" s="740"/>
      <c r="AW320" s="740"/>
      <c r="AX320" s="740"/>
      <c r="AY320" s="740"/>
      <c r="AZ320" s="740"/>
      <c r="BA320" s="740"/>
      <c r="BB320" s="740"/>
      <c r="BC320" s="740"/>
      <c r="BD320" s="740"/>
      <c r="BE320" s="740"/>
      <c r="BF320" s="740"/>
      <c r="BG320" s="740"/>
      <c r="BH320" s="740"/>
      <c r="BI320" s="740"/>
      <c r="BJ320" s="740"/>
      <c r="BK320" s="740"/>
      <c r="BL320" s="740"/>
      <c r="BM320" s="740"/>
      <c r="BN320" s="740"/>
      <c r="BO320" s="740"/>
      <c r="BP320" s="740"/>
      <c r="BQ320" s="740"/>
      <c r="BR320" s="740"/>
      <c r="BS320" s="740"/>
      <c r="BT320" s="740"/>
      <c r="BU320" s="740"/>
      <c r="BV320" s="740"/>
      <c r="BW320" s="740"/>
      <c r="BX320" s="740"/>
      <c r="BY320" s="740"/>
      <c r="BZ320" s="740"/>
      <c r="CA320" s="740"/>
      <c r="CB320" s="740"/>
      <c r="CC320" s="740"/>
      <c r="CD320" s="740"/>
      <c r="CE320" s="740"/>
    </row>
    <row r="321" spans="1:83" ht="17.100000000000001" customHeight="1">
      <c r="A321" s="831"/>
      <c r="B321" s="828"/>
      <c r="C321" s="824"/>
      <c r="D321" s="829"/>
      <c r="E321" s="840"/>
      <c r="F321" s="841"/>
      <c r="G321" s="834"/>
      <c r="H321" s="863"/>
      <c r="I321" s="855"/>
      <c r="J321" s="854"/>
      <c r="K321" s="834" t="s">
        <v>434</v>
      </c>
      <c r="L321" s="837"/>
      <c r="M321" s="839"/>
      <c r="N321" s="830"/>
      <c r="O321" s="830"/>
      <c r="P321" s="740"/>
      <c r="Q321" s="740"/>
      <c r="R321" s="740"/>
      <c r="S321" s="740"/>
      <c r="T321" s="740"/>
      <c r="U321" s="740"/>
      <c r="V321" s="740"/>
      <c r="W321" s="740"/>
      <c r="X321" s="740"/>
      <c r="Y321" s="740"/>
      <c r="Z321" s="740"/>
      <c r="AA321" s="740"/>
      <c r="AB321" s="740"/>
      <c r="AC321" s="740"/>
      <c r="AD321" s="740"/>
      <c r="AE321" s="740"/>
      <c r="AF321" s="740"/>
      <c r="AG321" s="740"/>
      <c r="AH321" s="740"/>
      <c r="AI321" s="740"/>
      <c r="AJ321" s="740"/>
      <c r="AK321" s="740"/>
      <c r="AL321" s="740"/>
      <c r="AM321" s="740"/>
      <c r="AN321" s="740"/>
      <c r="AO321" s="740"/>
      <c r="AP321" s="740"/>
      <c r="AQ321" s="740"/>
      <c r="AR321" s="740"/>
      <c r="AS321" s="740"/>
      <c r="AT321" s="740"/>
      <c r="AU321" s="740"/>
      <c r="AV321" s="740"/>
      <c r="AW321" s="740"/>
      <c r="AX321" s="740"/>
      <c r="AY321" s="740"/>
      <c r="AZ321" s="740"/>
      <c r="BA321" s="740"/>
      <c r="BB321" s="740"/>
      <c r="BC321" s="740"/>
      <c r="BD321" s="740"/>
      <c r="BE321" s="740"/>
      <c r="BF321" s="740"/>
      <c r="BG321" s="740"/>
      <c r="BH321" s="740"/>
      <c r="BI321" s="740"/>
      <c r="BJ321" s="740"/>
      <c r="BK321" s="740"/>
      <c r="BL321" s="740"/>
      <c r="BM321" s="740"/>
      <c r="BN321" s="740"/>
      <c r="BO321" s="740"/>
      <c r="BP321" s="740"/>
      <c r="BQ321" s="740"/>
      <c r="BR321" s="740"/>
      <c r="BS321" s="740"/>
      <c r="BT321" s="740"/>
      <c r="BU321" s="740"/>
      <c r="BV321" s="740"/>
      <c r="BW321" s="740"/>
      <c r="BX321" s="740"/>
      <c r="BY321" s="740"/>
      <c r="BZ321" s="740"/>
      <c r="CA321" s="740"/>
      <c r="CB321" s="740"/>
      <c r="CC321" s="740"/>
      <c r="CD321" s="740"/>
      <c r="CE321" s="740"/>
    </row>
    <row r="322" spans="1:83" ht="17.100000000000001" customHeight="1">
      <c r="A322" s="821"/>
      <c r="B322" s="821"/>
      <c r="C322" s="821"/>
      <c r="D322" s="821"/>
      <c r="E322" s="821"/>
      <c r="F322" s="821"/>
      <c r="G322" s="821"/>
      <c r="H322" s="821"/>
      <c r="I322" s="821"/>
      <c r="J322" s="821"/>
      <c r="K322" s="821"/>
      <c r="L322" s="821"/>
      <c r="M322" s="821"/>
      <c r="N322" s="821"/>
      <c r="O322" s="821"/>
      <c r="P322" s="740"/>
      <c r="Q322" s="740"/>
      <c r="R322" s="740"/>
      <c r="S322" s="740"/>
      <c r="T322" s="740"/>
      <c r="U322" s="740"/>
      <c r="V322" s="740"/>
      <c r="W322" s="740"/>
      <c r="X322" s="740"/>
      <c r="Y322" s="740"/>
      <c r="Z322" s="740"/>
      <c r="AA322" s="740"/>
      <c r="AB322" s="740"/>
      <c r="AC322" s="740"/>
      <c r="AD322" s="740"/>
      <c r="AE322" s="740"/>
      <c r="AF322" s="740"/>
      <c r="AG322" s="740"/>
      <c r="AH322" s="740"/>
      <c r="AI322" s="740"/>
      <c r="AJ322" s="740"/>
      <c r="AK322" s="740"/>
      <c r="AL322" s="740"/>
      <c r="AM322" s="740"/>
      <c r="AN322" s="740"/>
      <c r="AO322" s="740"/>
      <c r="AP322" s="740"/>
      <c r="AQ322" s="740"/>
      <c r="AR322" s="740"/>
      <c r="AS322" s="740"/>
      <c r="AT322" s="740"/>
      <c r="AU322" s="740"/>
      <c r="AV322" s="740"/>
      <c r="AW322" s="740"/>
      <c r="AX322" s="740"/>
      <c r="AY322" s="740"/>
      <c r="AZ322" s="740"/>
      <c r="BA322" s="740"/>
      <c r="BB322" s="740"/>
      <c r="BC322" s="740"/>
      <c r="BD322" s="740"/>
      <c r="BE322" s="740"/>
      <c r="BF322" s="740"/>
      <c r="BG322" s="740"/>
      <c r="BH322" s="740"/>
      <c r="BI322" s="740"/>
      <c r="BJ322" s="740"/>
      <c r="BK322" s="740"/>
      <c r="BL322" s="740"/>
      <c r="BM322" s="740"/>
      <c r="BN322" s="740"/>
      <c r="BO322" s="740"/>
      <c r="BP322" s="740"/>
      <c r="BQ322" s="740"/>
      <c r="BR322" s="740"/>
      <c r="BS322" s="740"/>
      <c r="BT322" s="740"/>
      <c r="BU322" s="740"/>
      <c r="BV322" s="740"/>
      <c r="BW322" s="740"/>
      <c r="BX322" s="740"/>
      <c r="BY322" s="740"/>
      <c r="BZ322" s="740"/>
      <c r="CA322" s="740"/>
      <c r="CB322" s="740"/>
      <c r="CC322" s="740"/>
      <c r="CD322" s="740"/>
      <c r="CE322" s="740"/>
    </row>
    <row r="323" spans="1:83" ht="17.100000000000001" customHeight="1">
      <c r="A323" s="821"/>
      <c r="B323" s="821"/>
      <c r="C323" s="821"/>
      <c r="D323" s="821"/>
      <c r="E323" s="821"/>
      <c r="F323" s="821"/>
      <c r="G323" s="821"/>
      <c r="H323" s="821"/>
      <c r="I323" s="821"/>
      <c r="J323" s="821"/>
      <c r="K323" s="821"/>
      <c r="L323" s="821"/>
      <c r="M323" s="821"/>
      <c r="N323" s="821"/>
      <c r="O323" s="821"/>
      <c r="P323" s="740"/>
      <c r="Q323" s="740"/>
      <c r="R323" s="740"/>
      <c r="S323" s="740"/>
      <c r="T323" s="740"/>
      <c r="U323" s="740"/>
      <c r="V323" s="740"/>
      <c r="W323" s="740"/>
      <c r="X323" s="740"/>
      <c r="Y323" s="740"/>
      <c r="Z323" s="740"/>
      <c r="AA323" s="740"/>
      <c r="AB323" s="740"/>
      <c r="AC323" s="740"/>
      <c r="AD323" s="740"/>
      <c r="AE323" s="740"/>
      <c r="AF323" s="740"/>
      <c r="AG323" s="740"/>
      <c r="AH323" s="740"/>
      <c r="AI323" s="740"/>
      <c r="AJ323" s="740"/>
      <c r="AK323" s="740"/>
      <c r="AL323" s="740"/>
      <c r="AM323" s="740"/>
      <c r="AN323" s="740"/>
      <c r="AO323" s="740"/>
      <c r="AP323" s="740"/>
      <c r="AQ323" s="740"/>
      <c r="AR323" s="740"/>
      <c r="AS323" s="740"/>
      <c r="AT323" s="740"/>
      <c r="AU323" s="740"/>
      <c r="AV323" s="740"/>
      <c r="AW323" s="740"/>
      <c r="AX323" s="740"/>
      <c r="AY323" s="740"/>
      <c r="AZ323" s="740"/>
      <c r="BA323" s="740"/>
      <c r="BB323" s="740"/>
      <c r="BC323" s="740"/>
      <c r="BD323" s="740"/>
      <c r="BE323" s="740"/>
      <c r="BF323" s="740"/>
      <c r="BG323" s="740"/>
      <c r="BH323" s="740"/>
      <c r="BI323" s="740"/>
      <c r="BJ323" s="740"/>
      <c r="BK323" s="740"/>
      <c r="BL323" s="740"/>
      <c r="BM323" s="740"/>
      <c r="BN323" s="740"/>
      <c r="BO323" s="740"/>
      <c r="BP323" s="740"/>
      <c r="BQ323" s="740"/>
      <c r="BR323" s="740"/>
      <c r="BS323" s="740"/>
      <c r="BT323" s="740"/>
      <c r="BU323" s="740"/>
      <c r="BV323" s="740"/>
      <c r="BW323" s="740"/>
      <c r="BX323" s="740"/>
      <c r="BY323" s="740"/>
      <c r="BZ323" s="740"/>
      <c r="CA323" s="740"/>
      <c r="CB323" s="740"/>
      <c r="CC323" s="740"/>
      <c r="CD323" s="740"/>
      <c r="CE323" s="740"/>
    </row>
    <row r="324" spans="1:83" ht="17.100000000000001" customHeight="1">
      <c r="A324" s="822" t="s">
        <v>608</v>
      </c>
      <c r="B324" s="822"/>
      <c r="C324" s="822"/>
      <c r="D324" s="822"/>
      <c r="E324" s="822"/>
      <c r="F324" s="822"/>
      <c r="G324" s="822"/>
      <c r="H324" s="822"/>
      <c r="I324" s="822"/>
      <c r="J324" s="822"/>
      <c r="K324" s="822"/>
      <c r="L324" s="822"/>
      <c r="M324" s="822"/>
      <c r="N324" s="822"/>
      <c r="O324" s="822"/>
      <c r="P324" s="740"/>
      <c r="Q324" s="740"/>
      <c r="R324" s="740"/>
      <c r="S324" s="740"/>
      <c r="T324" s="740"/>
      <c r="U324" s="740"/>
      <c r="V324" s="740"/>
      <c r="W324" s="740"/>
      <c r="X324" s="740"/>
      <c r="Y324" s="740"/>
      <c r="Z324" s="740"/>
      <c r="AA324" s="740"/>
      <c r="AB324" s="740"/>
      <c r="AC324" s="740"/>
      <c r="AD324" s="740"/>
      <c r="AE324" s="740"/>
      <c r="AF324" s="740"/>
      <c r="AG324" s="740"/>
      <c r="AH324" s="740"/>
      <c r="AI324" s="740"/>
      <c r="AJ324" s="740"/>
      <c r="AK324" s="740"/>
      <c r="AL324" s="740"/>
      <c r="AM324" s="740"/>
      <c r="AN324" s="740"/>
      <c r="AO324" s="740"/>
      <c r="AP324" s="740"/>
      <c r="AQ324" s="740"/>
      <c r="AR324" s="740"/>
      <c r="AS324" s="740"/>
      <c r="AT324" s="740"/>
      <c r="AU324" s="740"/>
      <c r="AV324" s="740"/>
      <c r="AW324" s="740"/>
      <c r="AX324" s="740"/>
      <c r="AY324" s="740"/>
      <c r="AZ324" s="740"/>
      <c r="BA324" s="740"/>
      <c r="BB324" s="740"/>
      <c r="BC324" s="740"/>
      <c r="BD324" s="740"/>
      <c r="BE324" s="740"/>
      <c r="BF324" s="740"/>
      <c r="BG324" s="740"/>
      <c r="BH324" s="740"/>
      <c r="BI324" s="740"/>
      <c r="BJ324" s="740"/>
      <c r="BK324" s="740"/>
      <c r="BL324" s="740"/>
      <c r="BM324" s="740"/>
      <c r="BN324" s="740"/>
      <c r="BO324" s="740"/>
      <c r="BP324" s="740"/>
      <c r="BQ324" s="740"/>
      <c r="BR324" s="740"/>
      <c r="BS324" s="740"/>
      <c r="BT324" s="740"/>
      <c r="BU324" s="740"/>
      <c r="BV324" s="740"/>
      <c r="BW324" s="740"/>
      <c r="BX324" s="740"/>
      <c r="BY324" s="740"/>
      <c r="BZ324" s="740"/>
      <c r="CA324" s="740"/>
      <c r="CB324" s="740"/>
      <c r="CC324" s="740"/>
      <c r="CD324" s="740"/>
      <c r="CE324" s="740"/>
    </row>
    <row r="325" spans="1:83" ht="17.100000000000001" customHeight="1">
      <c r="A325" s="821"/>
      <c r="B325" s="821"/>
      <c r="C325" s="821"/>
      <c r="D325" s="821"/>
      <c r="E325" s="821"/>
      <c r="F325" s="821"/>
      <c r="G325" s="821"/>
      <c r="H325" s="821"/>
      <c r="I325" s="821"/>
      <c r="J325" s="821"/>
      <c r="K325" s="821"/>
      <c r="L325" s="821"/>
      <c r="M325" s="821"/>
      <c r="N325" s="821"/>
      <c r="O325" s="821"/>
      <c r="P325" s="740"/>
      <c r="Q325" s="740"/>
      <c r="R325" s="740"/>
      <c r="S325" s="740"/>
      <c r="T325" s="740"/>
      <c r="U325" s="740"/>
      <c r="V325" s="740"/>
      <c r="W325" s="740"/>
      <c r="X325" s="740"/>
      <c r="Y325" s="740"/>
      <c r="Z325" s="740"/>
      <c r="AA325" s="740"/>
      <c r="AB325" s="740"/>
      <c r="AC325" s="740"/>
      <c r="AD325" s="740"/>
      <c r="AE325" s="740"/>
      <c r="AF325" s="740"/>
      <c r="AG325" s="740"/>
      <c r="AH325" s="740"/>
      <c r="AI325" s="740"/>
      <c r="AJ325" s="740"/>
      <c r="AK325" s="740"/>
      <c r="AL325" s="740"/>
      <c r="AM325" s="740"/>
      <c r="AN325" s="740"/>
      <c r="AO325" s="740"/>
      <c r="AP325" s="740"/>
      <c r="AQ325" s="740"/>
      <c r="AR325" s="740"/>
      <c r="AS325" s="740"/>
      <c r="AT325" s="740"/>
      <c r="AU325" s="740"/>
      <c r="AV325" s="740"/>
      <c r="AW325" s="740"/>
      <c r="AX325" s="740"/>
      <c r="AY325" s="740"/>
      <c r="AZ325" s="740"/>
      <c r="BA325" s="740"/>
      <c r="BB325" s="740"/>
      <c r="BC325" s="740"/>
      <c r="BD325" s="740"/>
      <c r="BE325" s="740"/>
      <c r="BF325" s="740"/>
      <c r="BG325" s="740"/>
      <c r="BH325" s="740"/>
      <c r="BI325" s="740"/>
      <c r="BJ325" s="740"/>
      <c r="BK325" s="740"/>
      <c r="BL325" s="740"/>
      <c r="BM325" s="740"/>
      <c r="BN325" s="740"/>
      <c r="BO325" s="740"/>
      <c r="BP325" s="740"/>
      <c r="BQ325" s="740"/>
      <c r="BR325" s="740"/>
      <c r="BS325" s="740"/>
      <c r="BT325" s="740"/>
      <c r="BU325" s="740"/>
      <c r="BV325" s="740"/>
      <c r="BW325" s="740"/>
      <c r="BX325" s="740"/>
      <c r="BY325" s="740"/>
      <c r="BZ325" s="740"/>
      <c r="CA325" s="740"/>
      <c r="CB325" s="740"/>
      <c r="CC325" s="740"/>
      <c r="CD325" s="740"/>
      <c r="CE325" s="740"/>
    </row>
    <row r="326" spans="1:83" ht="17.100000000000001" customHeight="1">
      <c r="A326" s="831"/>
      <c r="B326" s="828"/>
      <c r="C326" s="824"/>
      <c r="D326" s="829"/>
      <c r="E326" s="840"/>
      <c r="F326" s="841"/>
      <c r="G326" s="834"/>
      <c r="H326" s="863"/>
      <c r="I326" s="855"/>
      <c r="J326" s="877"/>
      <c r="K326" s="834" t="s">
        <v>434</v>
      </c>
      <c r="L326" s="837"/>
      <c r="M326" s="839"/>
      <c r="N326" s="830"/>
      <c r="O326" s="830"/>
      <c r="P326" s="740"/>
      <c r="Q326" s="740"/>
      <c r="R326" s="740"/>
      <c r="S326" s="740"/>
      <c r="T326" s="740"/>
      <c r="U326" s="740"/>
      <c r="V326" s="740"/>
      <c r="W326" s="740"/>
      <c r="X326" s="740"/>
      <c r="Y326" s="740"/>
      <c r="Z326" s="740"/>
      <c r="AA326" s="740"/>
      <c r="AB326" s="740"/>
      <c r="AC326" s="740"/>
      <c r="AD326" s="740"/>
      <c r="AE326" s="740"/>
      <c r="AF326" s="740"/>
      <c r="AG326" s="740"/>
      <c r="AH326" s="740"/>
      <c r="AI326" s="740"/>
      <c r="AJ326" s="740"/>
      <c r="AK326" s="740"/>
      <c r="AL326" s="740"/>
      <c r="AM326" s="740"/>
      <c r="AN326" s="740"/>
      <c r="AO326" s="740"/>
      <c r="AP326" s="740"/>
      <c r="AQ326" s="740"/>
      <c r="AR326" s="740"/>
      <c r="AS326" s="740"/>
      <c r="AT326" s="740"/>
      <c r="AU326" s="740"/>
      <c r="AV326" s="740"/>
      <c r="AW326" s="740"/>
      <c r="AX326" s="740"/>
      <c r="AY326" s="740"/>
      <c r="AZ326" s="740"/>
      <c r="BA326" s="740"/>
      <c r="BB326" s="740"/>
      <c r="BC326" s="740"/>
      <c r="BD326" s="740"/>
      <c r="BE326" s="740"/>
      <c r="BF326" s="740"/>
      <c r="BG326" s="740"/>
      <c r="BH326" s="740"/>
      <c r="BI326" s="740"/>
      <c r="BJ326" s="740"/>
      <c r="BK326" s="740"/>
      <c r="BL326" s="740"/>
      <c r="BM326" s="740"/>
      <c r="BN326" s="740"/>
      <c r="BO326" s="740"/>
      <c r="BP326" s="740"/>
      <c r="BQ326" s="740"/>
      <c r="BR326" s="740"/>
      <c r="BS326" s="740"/>
      <c r="BT326" s="740"/>
      <c r="BU326" s="740"/>
      <c r="BV326" s="740"/>
      <c r="BW326" s="740"/>
      <c r="BX326" s="740"/>
      <c r="BY326" s="740"/>
      <c r="BZ326" s="740"/>
      <c r="CA326" s="740"/>
      <c r="CB326" s="740"/>
      <c r="CC326" s="740"/>
      <c r="CD326" s="740"/>
      <c r="CE326" s="740"/>
    </row>
  </sheetData>
  <sheetProtection formatColumns="0" formatRows="0"/>
  <dataConsolidate leftLabels="1"/>
  <mergeCells count="273">
    <mergeCell ref="EZ97:EZ100"/>
    <mergeCell ref="N97:N98"/>
    <mergeCell ref="Y97:Y98"/>
    <mergeCell ref="Z97:Z98"/>
    <mergeCell ref="O148:V148"/>
    <mergeCell ref="R117:R118"/>
    <mergeCell ref="O129:V129"/>
    <mergeCell ref="O131:V131"/>
    <mergeCell ref="K181:K185"/>
    <mergeCell ref="K166:K170"/>
    <mergeCell ref="N165:AL165"/>
    <mergeCell ref="O150:V150"/>
    <mergeCell ref="AB97:AB98"/>
    <mergeCell ref="J97:J99"/>
    <mergeCell ref="F315:F316"/>
    <mergeCell ref="L315:L316"/>
    <mergeCell ref="D309:D310"/>
    <mergeCell ref="D315:D316"/>
    <mergeCell ref="E315:E316"/>
    <mergeCell ref="E309:E310"/>
    <mergeCell ref="F309:F310"/>
    <mergeCell ref="L309:L310"/>
    <mergeCell ref="I166:I170"/>
    <mergeCell ref="J166:J170"/>
    <mergeCell ref="F251:F252"/>
    <mergeCell ref="G251:G252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S117:S118"/>
    <mergeCell ref="O145:V145"/>
    <mergeCell ref="O112:V112"/>
    <mergeCell ref="O111:V111"/>
    <mergeCell ref="O147:V147"/>
    <mergeCell ref="S134:S135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C180:C186"/>
    <mergeCell ref="C165:C171"/>
    <mergeCell ref="Z166:Z167"/>
    <mergeCell ref="Y166:Y167"/>
    <mergeCell ref="U166:U168"/>
    <mergeCell ref="U134:U135"/>
    <mergeCell ref="S166:S168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O80:V80"/>
    <mergeCell ref="O81:V81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T66:T67"/>
    <mergeCell ref="BA97:BA98"/>
    <mergeCell ref="BB97:BB98"/>
    <mergeCell ref="BC97:BC98"/>
    <mergeCell ref="BD97:BD98"/>
    <mergeCell ref="AM97:AM98"/>
    <mergeCell ref="AN97:AN98"/>
    <mergeCell ref="AO97:AO98"/>
    <mergeCell ref="AP97:AP98"/>
    <mergeCell ref="AL181:AL186"/>
    <mergeCell ref="AM166:AM171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</mergeCells>
  <phoneticPr fontId="8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E304:G304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J315 J326 S97:W97 AG97:AK97 AU97:AY97 BI97:BM97 BW97:CA97 CK97:CO97 CY97:DC97 DM97:DQ97 EA97:EE97 EO97:ES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H309:I309 H315:I315 H321:I321 H326:I32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309 J321">
      <formula1>kind_of_control_method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3"/>
    <col min="3" max="3" width="9.140625" style="146"/>
    <col min="4" max="4" width="26.5703125" style="146" customWidth="1"/>
    <col min="5" max="6" width="26.5703125" style="80" customWidth="1"/>
    <col min="7" max="7" width="31.42578125" style="80" customWidth="1"/>
    <col min="8" max="8" width="40.85546875" style="80" customWidth="1"/>
    <col min="9" max="9" width="14.5703125" style="80" customWidth="1"/>
    <col min="10" max="10" width="26.85546875" style="80" customWidth="1"/>
    <col min="11" max="11" width="50" style="80" customWidth="1"/>
    <col min="12" max="13" width="10.7109375" style="80" customWidth="1"/>
    <col min="14" max="14" width="55.140625" style="80" customWidth="1"/>
    <col min="15" max="15" width="31.85546875" style="80" customWidth="1"/>
    <col min="16" max="16" width="23.85546875" style="80" customWidth="1"/>
    <col min="17" max="17" width="46.5703125" style="80" customWidth="1"/>
    <col min="18" max="18" width="24" style="80" bestFit="1" customWidth="1"/>
    <col min="19" max="19" width="20.5703125" style="80" customWidth="1"/>
    <col min="20" max="20" width="22" style="80" customWidth="1"/>
    <col min="21" max="22" width="26.42578125" style="80" customWidth="1"/>
    <col min="23" max="23" width="8.28515625" style="80" hidden="1" customWidth="1"/>
    <col min="24" max="24" width="59.7109375" style="80" customWidth="1"/>
    <col min="25" max="25" width="49.140625" style="80" customWidth="1"/>
    <col min="26" max="26" width="11.140625" style="80" customWidth="1"/>
    <col min="27" max="30" width="29" style="80" customWidth="1"/>
    <col min="31" max="31" width="9.140625" style="80"/>
    <col min="32" max="32" width="34.7109375" style="80" customWidth="1"/>
    <col min="33" max="33" width="9.140625" style="80"/>
    <col min="34" max="35" width="34.42578125" style="80" customWidth="1"/>
    <col min="36" max="36" width="9.140625" style="80"/>
    <col min="37" max="37" width="24.5703125" style="80" customWidth="1"/>
    <col min="38" max="38" width="9.140625" style="80"/>
    <col min="39" max="39" width="26.140625" style="80" customWidth="1"/>
    <col min="40" max="40" width="1.7109375" style="80" customWidth="1"/>
    <col min="41" max="41" width="9.140625" style="80"/>
    <col min="42" max="42" width="27.28515625" style="80" customWidth="1"/>
    <col min="43" max="43" width="29.7109375" style="80" customWidth="1"/>
    <col min="44" max="44" width="1.7109375" style="80" customWidth="1"/>
    <col min="45" max="45" width="21.42578125" style="80" customWidth="1"/>
    <col min="46" max="46" width="1.7109375" style="80" customWidth="1"/>
    <col min="47" max="47" width="31.28515625" style="80" bestFit="1" customWidth="1"/>
    <col min="48" max="48" width="1.7109375" style="80" customWidth="1"/>
    <col min="49" max="50" width="9.140625" style="505"/>
    <col min="51" max="51" width="9.140625" style="80"/>
    <col min="52" max="52" width="20" style="80" customWidth="1"/>
    <col min="53" max="53" width="42.85546875" style="80" bestFit="1" customWidth="1"/>
    <col min="54" max="16384" width="9.140625" style="80"/>
  </cols>
  <sheetData>
    <row r="1" spans="1:53" s="142" customFormat="1" ht="43.5" customHeight="1">
      <c r="A1" s="151" t="s">
        <v>62</v>
      </c>
      <c r="B1" s="151" t="s">
        <v>342</v>
      </c>
      <c r="C1" s="151" t="s">
        <v>76</v>
      </c>
      <c r="D1" s="151" t="s">
        <v>73</v>
      </c>
      <c r="E1" s="151" t="s">
        <v>171</v>
      </c>
      <c r="F1" s="151" t="s">
        <v>209</v>
      </c>
      <c r="G1" s="151" t="s">
        <v>187</v>
      </c>
      <c r="H1" s="151" t="s">
        <v>191</v>
      </c>
      <c r="I1" s="151" t="s">
        <v>208</v>
      </c>
      <c r="J1" s="151" t="s">
        <v>225</v>
      </c>
      <c r="K1" s="151" t="s">
        <v>229</v>
      </c>
      <c r="L1" s="151"/>
      <c r="M1" s="151"/>
      <c r="N1" s="96" t="s">
        <v>263</v>
      </c>
      <c r="O1" s="151" t="s">
        <v>255</v>
      </c>
      <c r="P1" s="151" t="s">
        <v>278</v>
      </c>
      <c r="Q1" s="151" t="s">
        <v>318</v>
      </c>
      <c r="R1" s="151" t="s">
        <v>22</v>
      </c>
      <c r="S1" s="151" t="s">
        <v>30</v>
      </c>
      <c r="T1" s="188" t="s">
        <v>36</v>
      </c>
      <c r="U1" s="188" t="s">
        <v>41</v>
      </c>
      <c r="V1" s="574"/>
      <c r="W1" s="575" t="s">
        <v>307</v>
      </c>
      <c r="X1" s="503" t="s">
        <v>276</v>
      </c>
      <c r="Y1" s="503" t="s">
        <v>290</v>
      </c>
      <c r="Z1" s="151"/>
      <c r="AA1" s="283" t="s">
        <v>343</v>
      </c>
      <c r="AB1" s="283"/>
      <c r="AC1" s="283" t="s">
        <v>344</v>
      </c>
      <c r="AD1" s="283"/>
      <c r="AF1" s="188" t="s">
        <v>315</v>
      </c>
      <c r="AH1" s="151" t="s">
        <v>316</v>
      </c>
      <c r="AI1" s="151" t="s">
        <v>317</v>
      </c>
      <c r="AK1" s="151" t="s">
        <v>334</v>
      </c>
      <c r="AM1" s="151" t="s">
        <v>335</v>
      </c>
      <c r="AP1" s="151" t="s">
        <v>355</v>
      </c>
      <c r="AQ1" s="151" t="s">
        <v>354</v>
      </c>
      <c r="AS1" s="503" t="s">
        <v>360</v>
      </c>
      <c r="AU1" s="188" t="s">
        <v>381</v>
      </c>
      <c r="AW1" s="506" t="s">
        <v>511</v>
      </c>
      <c r="AX1" s="506" t="s">
        <v>512</v>
      </c>
      <c r="AZ1" s="1134" t="s">
        <v>543</v>
      </c>
      <c r="BA1" s="1134"/>
    </row>
    <row r="2" spans="1:53" ht="66.75" customHeight="1">
      <c r="A2" s="5" t="s">
        <v>91</v>
      </c>
      <c r="B2" s="42">
        <v>2000</v>
      </c>
      <c r="C2" s="42">
        <v>2013</v>
      </c>
      <c r="D2" s="42" t="s">
        <v>74</v>
      </c>
      <c r="E2" s="144" t="s">
        <v>172</v>
      </c>
      <c r="F2" s="144" t="s">
        <v>210</v>
      </c>
      <c r="G2" s="144" t="s">
        <v>185</v>
      </c>
      <c r="H2" s="144" t="s">
        <v>189</v>
      </c>
      <c r="I2" s="144" t="s">
        <v>83</v>
      </c>
      <c r="J2" s="144" t="s">
        <v>226</v>
      </c>
      <c r="K2" s="145" t="s">
        <v>230</v>
      </c>
      <c r="L2" s="222" t="s">
        <v>230</v>
      </c>
      <c r="M2" s="145">
        <v>1</v>
      </c>
      <c r="N2" s="97" t="s">
        <v>267</v>
      </c>
      <c r="O2" s="145" t="s">
        <v>348</v>
      </c>
      <c r="P2" s="223" t="s">
        <v>42</v>
      </c>
      <c r="Q2" s="225" t="s">
        <v>3</v>
      </c>
      <c r="R2" s="228" t="s">
        <v>25</v>
      </c>
      <c r="S2" s="226" t="s">
        <v>27</v>
      </c>
      <c r="T2" s="227" t="s">
        <v>31</v>
      </c>
      <c r="U2" s="222" t="s">
        <v>37</v>
      </c>
      <c r="V2" s="576">
        <v>1</v>
      </c>
      <c r="W2" s="577"/>
      <c r="X2" s="578">
        <v>111</v>
      </c>
      <c r="Y2" s="42"/>
      <c r="Z2" s="184"/>
      <c r="AA2" s="300" t="s">
        <v>363</v>
      </c>
      <c r="AB2" s="285" t="s">
        <v>363</v>
      </c>
      <c r="AC2" s="42" t="s">
        <v>292</v>
      </c>
      <c r="AD2" s="285" t="s">
        <v>292</v>
      </c>
      <c r="AF2" s="43" t="s">
        <v>37</v>
      </c>
      <c r="AH2" s="144" t="s">
        <v>320</v>
      </c>
      <c r="AI2" s="144" t="s">
        <v>320</v>
      </c>
      <c r="AK2" s="144" t="s">
        <v>326</v>
      </c>
      <c r="AM2" s="144" t="s">
        <v>336</v>
      </c>
      <c r="AP2" s="900" t="s">
        <v>564</v>
      </c>
      <c r="AQ2" s="42" t="s">
        <v>563</v>
      </c>
      <c r="AS2" s="42" t="s">
        <v>358</v>
      </c>
      <c r="AU2" s="43" t="s">
        <v>374</v>
      </c>
      <c r="AW2" s="507" t="s">
        <v>513</v>
      </c>
      <c r="AX2" s="508" t="s">
        <v>513</v>
      </c>
      <c r="AZ2" s="561" t="s">
        <v>544</v>
      </c>
      <c r="BA2" s="562" t="s">
        <v>545</v>
      </c>
    </row>
    <row r="3" spans="1:53" ht="66.75" customHeight="1">
      <c r="A3" s="5" t="s">
        <v>92</v>
      </c>
      <c r="B3" s="42">
        <v>2001</v>
      </c>
      <c r="C3" s="42">
        <v>2014</v>
      </c>
      <c r="D3" s="42" t="s">
        <v>75</v>
      </c>
      <c r="E3" s="144" t="s">
        <v>173</v>
      </c>
      <c r="F3" s="144" t="s">
        <v>211</v>
      </c>
      <c r="G3" s="144" t="s">
        <v>186</v>
      </c>
      <c r="H3" s="144" t="s">
        <v>190</v>
      </c>
      <c r="I3" s="144" t="s">
        <v>49</v>
      </c>
      <c r="J3" s="144" t="s">
        <v>264</v>
      </c>
      <c r="K3" s="145" t="s">
        <v>232</v>
      </c>
      <c r="L3" s="145" t="s">
        <v>232</v>
      </c>
      <c r="M3" s="145">
        <v>2</v>
      </c>
      <c r="N3" s="97" t="s">
        <v>242</v>
      </c>
      <c r="O3" s="222" t="s">
        <v>349</v>
      </c>
      <c r="P3" s="223" t="s">
        <v>43</v>
      </c>
      <c r="Q3" s="225" t="s">
        <v>283</v>
      </c>
      <c r="R3" s="224" t="s">
        <v>285</v>
      </c>
      <c r="S3" s="226" t="s">
        <v>28</v>
      </c>
      <c r="T3" s="227" t="s">
        <v>32</v>
      </c>
      <c r="U3" s="222" t="s">
        <v>38</v>
      </c>
      <c r="V3" s="576">
        <v>2</v>
      </c>
      <c r="W3" s="577"/>
      <c r="X3" s="578" t="s">
        <v>563</v>
      </c>
      <c r="Y3" s="42" t="s">
        <v>567</v>
      </c>
      <c r="Z3" s="184"/>
      <c r="AA3" s="300" t="s">
        <v>362</v>
      </c>
      <c r="AB3" s="285" t="s">
        <v>362</v>
      </c>
      <c r="AC3" s="42" t="s">
        <v>293</v>
      </c>
      <c r="AD3" s="285" t="s">
        <v>293</v>
      </c>
      <c r="AF3" s="43" t="s">
        <v>38</v>
      </c>
      <c r="AH3" s="144" t="s">
        <v>345</v>
      </c>
      <c r="AI3" s="144" t="s">
        <v>324</v>
      </c>
      <c r="AK3" s="144" t="s">
        <v>327</v>
      </c>
      <c r="AM3" s="144" t="s">
        <v>337</v>
      </c>
      <c r="AP3" s="900" t="s">
        <v>563</v>
      </c>
      <c r="AQ3" s="42" t="s">
        <v>566</v>
      </c>
      <c r="AS3" s="42" t="s">
        <v>359</v>
      </c>
      <c r="AU3" s="43" t="s">
        <v>375</v>
      </c>
      <c r="AW3" s="507" t="s">
        <v>514</v>
      </c>
      <c r="AX3" s="508" t="s">
        <v>514</v>
      </c>
      <c r="AZ3" s="147" t="s">
        <v>611</v>
      </c>
      <c r="BA3" s="224" t="s">
        <v>610</v>
      </c>
    </row>
    <row r="4" spans="1:53" ht="66.75" customHeight="1">
      <c r="A4" s="5" t="s">
        <v>93</v>
      </c>
      <c r="B4" s="42">
        <v>2002</v>
      </c>
      <c r="C4" s="42">
        <v>2015</v>
      </c>
      <c r="E4" s="144" t="s">
        <v>174</v>
      </c>
      <c r="F4" s="144" t="s">
        <v>212</v>
      </c>
      <c r="H4" s="144" t="s">
        <v>2</v>
      </c>
      <c r="I4" s="144" t="s">
        <v>50</v>
      </c>
      <c r="J4" s="144" t="s">
        <v>265</v>
      </c>
      <c r="K4" s="145" t="s">
        <v>233</v>
      </c>
      <c r="L4" s="145" t="s">
        <v>233</v>
      </c>
      <c r="M4" s="145">
        <v>3</v>
      </c>
      <c r="N4" s="97" t="s">
        <v>268</v>
      </c>
      <c r="O4" s="222" t="s">
        <v>350</v>
      </c>
      <c r="Q4" s="225" t="s">
        <v>24</v>
      </c>
      <c r="R4" s="224" t="s">
        <v>706</v>
      </c>
      <c r="S4" s="226" t="s">
        <v>29</v>
      </c>
      <c r="T4" s="227" t="s">
        <v>33</v>
      </c>
      <c r="U4" s="222" t="s">
        <v>39</v>
      </c>
      <c r="V4" s="576">
        <v>3</v>
      </c>
      <c r="W4" s="577"/>
      <c r="X4" s="578">
        <v>222</v>
      </c>
      <c r="Y4" s="42"/>
      <c r="Z4" s="284"/>
      <c r="AA4" s="299" t="s">
        <v>361</v>
      </c>
      <c r="AB4" s="80" t="s">
        <v>361</v>
      </c>
      <c r="AC4" s="42" t="s">
        <v>294</v>
      </c>
      <c r="AD4" s="285" t="s">
        <v>294</v>
      </c>
      <c r="AF4" s="43" t="s">
        <v>39</v>
      </c>
      <c r="AH4" s="43" t="s">
        <v>351</v>
      </c>
      <c r="AK4" s="144" t="s">
        <v>328</v>
      </c>
      <c r="AM4" s="144" t="s">
        <v>338</v>
      </c>
      <c r="AP4" s="900" t="s">
        <v>566</v>
      </c>
      <c r="AQ4" s="42" t="s">
        <v>565</v>
      </c>
      <c r="AS4" s="42" t="s">
        <v>325</v>
      </c>
      <c r="AU4" s="43" t="s">
        <v>376</v>
      </c>
      <c r="AW4" s="507" t="s">
        <v>515</v>
      </c>
      <c r="AX4" s="508" t="s">
        <v>515</v>
      </c>
      <c r="AZ4" s="147" t="s">
        <v>613</v>
      </c>
      <c r="BA4" s="224" t="s">
        <v>612</v>
      </c>
    </row>
    <row r="5" spans="1:53" ht="66.75" customHeight="1">
      <c r="A5" s="5" t="s">
        <v>94</v>
      </c>
      <c r="B5" s="42">
        <v>2003</v>
      </c>
      <c r="C5" s="42">
        <v>2016</v>
      </c>
      <c r="E5" s="144" t="s">
        <v>175</v>
      </c>
      <c r="F5" s="144" t="s">
        <v>213</v>
      </c>
      <c r="I5" s="144" t="s">
        <v>51</v>
      </c>
      <c r="K5" s="145" t="s">
        <v>231</v>
      </c>
      <c r="L5" s="145" t="s">
        <v>231</v>
      </c>
      <c r="M5" s="145">
        <v>4</v>
      </c>
      <c r="N5" s="147" t="s">
        <v>269</v>
      </c>
      <c r="O5" s="144" t="s">
        <v>320</v>
      </c>
      <c r="Q5" s="225" t="s">
        <v>284</v>
      </c>
      <c r="R5" s="224" t="s">
        <v>286</v>
      </c>
      <c r="T5" s="43" t="s">
        <v>34</v>
      </c>
      <c r="U5" s="222" t="s">
        <v>40</v>
      </c>
      <c r="V5" s="576">
        <v>4</v>
      </c>
      <c r="W5" s="577"/>
      <c r="X5" s="578">
        <v>333</v>
      </c>
      <c r="Y5" s="42"/>
      <c r="Z5" s="284">
        <v>1</v>
      </c>
      <c r="AA5" s="299" t="s">
        <v>364</v>
      </c>
      <c r="AB5" s="80" t="s">
        <v>364</v>
      </c>
      <c r="AF5" s="43" t="s">
        <v>309</v>
      </c>
      <c r="AH5" s="144" t="s">
        <v>346</v>
      </c>
      <c r="AK5" s="144" t="s">
        <v>329</v>
      </c>
      <c r="AM5" s="144" t="s">
        <v>339</v>
      </c>
      <c r="AP5" s="900" t="s">
        <v>565</v>
      </c>
      <c r="AQ5" s="42"/>
      <c r="AU5" s="43" t="s">
        <v>377</v>
      </c>
      <c r="AW5" s="507" t="s">
        <v>516</v>
      </c>
      <c r="AX5" s="508" t="s">
        <v>516</v>
      </c>
      <c r="AZ5" s="147" t="s">
        <v>624</v>
      </c>
      <c r="BA5" s="224" t="s">
        <v>623</v>
      </c>
    </row>
    <row r="6" spans="1:53" ht="66.75" customHeight="1">
      <c r="A6" s="5" t="s">
        <v>95</v>
      </c>
      <c r="B6" s="42">
        <v>2004</v>
      </c>
      <c r="C6" s="42">
        <v>2017</v>
      </c>
      <c r="E6" s="144" t="s">
        <v>176</v>
      </c>
      <c r="F6" s="148"/>
      <c r="G6" s="151" t="s">
        <v>273</v>
      </c>
      <c r="H6" s="151" t="s">
        <v>241</v>
      </c>
      <c r="I6" s="144" t="s">
        <v>63</v>
      </c>
      <c r="J6" s="151" t="s">
        <v>247</v>
      </c>
      <c r="N6" s="147" t="s">
        <v>270</v>
      </c>
      <c r="O6" s="144" t="s">
        <v>324</v>
      </c>
      <c r="R6" s="224" t="s">
        <v>3</v>
      </c>
      <c r="T6" s="43" t="s">
        <v>35</v>
      </c>
      <c r="U6" s="222" t="s">
        <v>309</v>
      </c>
      <c r="V6" s="576">
        <v>5</v>
      </c>
      <c r="W6" s="577"/>
      <c r="X6" s="42" t="s">
        <v>564</v>
      </c>
      <c r="Y6" s="42" t="s">
        <v>567</v>
      </c>
      <c r="Z6" s="284"/>
      <c r="AA6" s="299"/>
      <c r="AH6" s="144" t="s">
        <v>347</v>
      </c>
      <c r="AK6" s="144" t="s">
        <v>330</v>
      </c>
      <c r="AM6" s="144" t="s">
        <v>340</v>
      </c>
      <c r="AP6" s="504"/>
      <c r="AQ6" s="42"/>
      <c r="AU6" s="302" t="s">
        <v>378</v>
      </c>
      <c r="AW6" s="507" t="s">
        <v>517</v>
      </c>
      <c r="AX6" s="508" t="s">
        <v>517</v>
      </c>
      <c r="AZ6" s="827" t="s">
        <v>625</v>
      </c>
      <c r="BA6" s="224" t="s">
        <v>626</v>
      </c>
    </row>
    <row r="7" spans="1:53" ht="66.75" customHeight="1">
      <c r="A7" s="5" t="s">
        <v>96</v>
      </c>
      <c r="B7" s="42">
        <v>2005</v>
      </c>
      <c r="E7" s="144" t="s">
        <v>177</v>
      </c>
      <c r="F7" s="148"/>
      <c r="G7" s="144" t="s">
        <v>238</v>
      </c>
      <c r="H7" s="144" t="s">
        <v>240</v>
      </c>
      <c r="I7" s="144" t="s">
        <v>64</v>
      </c>
      <c r="J7" s="144" t="s">
        <v>266</v>
      </c>
      <c r="N7" s="149" t="s">
        <v>271</v>
      </c>
      <c r="O7" s="144" t="s">
        <v>345</v>
      </c>
      <c r="U7" s="222" t="s">
        <v>75</v>
      </c>
      <c r="V7" s="579" t="s">
        <v>64</v>
      </c>
      <c r="W7" s="577"/>
      <c r="X7" s="42">
        <v>66666</v>
      </c>
      <c r="Y7" s="42"/>
      <c r="Z7" s="284"/>
      <c r="AA7" s="299"/>
      <c r="AH7" s="144" t="s">
        <v>321</v>
      </c>
      <c r="AK7" s="144" t="s">
        <v>331</v>
      </c>
      <c r="AM7" s="144" t="s">
        <v>341</v>
      </c>
      <c r="AP7" s="504"/>
      <c r="AQ7" s="42"/>
      <c r="AU7" s="302" t="s">
        <v>379</v>
      </c>
      <c r="AW7" s="507" t="s">
        <v>518</v>
      </c>
      <c r="AX7" s="508" t="s">
        <v>518</v>
      </c>
    </row>
    <row r="8" spans="1:53" ht="66.75" customHeight="1">
      <c r="A8" s="5" t="s">
        <v>97</v>
      </c>
      <c r="B8" s="42">
        <v>2006</v>
      </c>
      <c r="E8" s="144" t="s">
        <v>178</v>
      </c>
      <c r="F8" s="148"/>
      <c r="G8" s="144" t="s">
        <v>239</v>
      </c>
      <c r="H8" s="144" t="s">
        <v>246</v>
      </c>
      <c r="I8" s="144" t="s">
        <v>169</v>
      </c>
      <c r="J8" s="144" t="s">
        <v>262</v>
      </c>
      <c r="N8" s="150" t="s">
        <v>272</v>
      </c>
      <c r="O8" s="144" t="s">
        <v>351</v>
      </c>
      <c r="V8" s="579" t="s">
        <v>169</v>
      </c>
      <c r="W8" s="577"/>
      <c r="X8" s="42">
        <v>77777</v>
      </c>
      <c r="Y8" s="42"/>
      <c r="Z8" s="284"/>
      <c r="AA8" s="299"/>
      <c r="AK8" s="144" t="s">
        <v>332</v>
      </c>
      <c r="AP8" s="231"/>
      <c r="AU8" s="302" t="s">
        <v>380</v>
      </c>
      <c r="AW8" s="507" t="s">
        <v>519</v>
      </c>
      <c r="AX8" s="508" t="s">
        <v>519</v>
      </c>
    </row>
    <row r="9" spans="1:53" ht="66.75" customHeight="1">
      <c r="A9" s="5" t="s">
        <v>98</v>
      </c>
      <c r="B9" s="42">
        <v>2007</v>
      </c>
      <c r="E9" s="144" t="s">
        <v>179</v>
      </c>
      <c r="F9" s="148"/>
      <c r="G9" s="144" t="s">
        <v>246</v>
      </c>
      <c r="I9" s="144" t="s">
        <v>170</v>
      </c>
      <c r="O9" s="144" t="s">
        <v>346</v>
      </c>
      <c r="V9" s="579" t="s">
        <v>170</v>
      </c>
      <c r="W9" s="577"/>
      <c r="X9" s="42">
        <v>8888</v>
      </c>
      <c r="Y9" s="42"/>
      <c r="Z9" s="284">
        <v>1</v>
      </c>
      <c r="AA9" s="299"/>
      <c r="AK9" s="144" t="s">
        <v>333</v>
      </c>
      <c r="AP9" s="231"/>
      <c r="AW9" s="507" t="s">
        <v>520</v>
      </c>
      <c r="AX9" s="508" t="s">
        <v>520</v>
      </c>
    </row>
    <row r="10" spans="1:53" ht="66.75" customHeight="1">
      <c r="A10" s="5" t="s">
        <v>99</v>
      </c>
      <c r="B10" s="42">
        <v>2008</v>
      </c>
      <c r="E10" s="144" t="s">
        <v>180</v>
      </c>
      <c r="F10" s="148"/>
      <c r="I10" s="144" t="s">
        <v>193</v>
      </c>
      <c r="O10" s="144" t="s">
        <v>347</v>
      </c>
      <c r="V10" s="579" t="s">
        <v>193</v>
      </c>
      <c r="W10" s="577"/>
      <c r="X10" s="578" t="s">
        <v>565</v>
      </c>
      <c r="Y10" s="42" t="s">
        <v>562</v>
      </c>
      <c r="Z10" s="284"/>
      <c r="AP10" s="231"/>
      <c r="AW10" s="507" t="s">
        <v>521</v>
      </c>
      <c r="AX10" s="508" t="s">
        <v>521</v>
      </c>
    </row>
    <row r="11" spans="1:53" ht="66.75" customHeight="1">
      <c r="A11" s="5" t="s">
        <v>100</v>
      </c>
      <c r="B11" s="42">
        <v>2009</v>
      </c>
      <c r="E11" s="144" t="s">
        <v>181</v>
      </c>
      <c r="F11" s="148"/>
      <c r="I11" s="144" t="s">
        <v>194</v>
      </c>
      <c r="O11" s="144" t="s">
        <v>321</v>
      </c>
      <c r="V11" s="579" t="s">
        <v>194</v>
      </c>
      <c r="W11" s="579"/>
      <c r="X11" s="578" t="s">
        <v>566</v>
      </c>
      <c r="Y11" s="42" t="s">
        <v>562</v>
      </c>
      <c r="Z11" s="284"/>
      <c r="AP11" s="231"/>
      <c r="AW11" s="507" t="s">
        <v>522</v>
      </c>
      <c r="AX11" s="508" t="s">
        <v>522</v>
      </c>
    </row>
    <row r="12" spans="1:53" ht="33.75">
      <c r="A12" s="5" t="s">
        <v>60</v>
      </c>
      <c r="B12" s="42">
        <v>2010</v>
      </c>
      <c r="E12" s="144" t="s">
        <v>182</v>
      </c>
      <c r="F12" s="148"/>
      <c r="G12" s="151" t="s">
        <v>274</v>
      </c>
      <c r="H12" s="151" t="s">
        <v>243</v>
      </c>
      <c r="I12" s="144" t="s">
        <v>195</v>
      </c>
      <c r="O12" s="152" t="s">
        <v>352</v>
      </c>
      <c r="AW12" s="507" t="s">
        <v>194</v>
      </c>
      <c r="AX12" s="508" t="s">
        <v>194</v>
      </c>
    </row>
    <row r="13" spans="1:53" ht="22.5">
      <c r="A13" s="5" t="s">
        <v>101</v>
      </c>
      <c r="B13" s="42">
        <v>2011</v>
      </c>
      <c r="E13" s="144" t="s">
        <v>183</v>
      </c>
      <c r="F13" s="148"/>
      <c r="G13" s="144" t="s">
        <v>244</v>
      </c>
      <c r="H13" s="144" t="s">
        <v>245</v>
      </c>
      <c r="I13" s="144" t="s">
        <v>196</v>
      </c>
      <c r="O13" s="152" t="s">
        <v>333</v>
      </c>
      <c r="AW13" s="507" t="s">
        <v>195</v>
      </c>
      <c r="AX13" s="508" t="s">
        <v>195</v>
      </c>
    </row>
    <row r="14" spans="1:53" ht="21" customHeight="1">
      <c r="A14" s="5" t="s">
        <v>61</v>
      </c>
      <c r="B14" s="42">
        <v>2012</v>
      </c>
      <c r="G14" s="144" t="s">
        <v>246</v>
      </c>
      <c r="H14" s="144" t="s">
        <v>246</v>
      </c>
      <c r="I14" s="144" t="s">
        <v>197</v>
      </c>
      <c r="N14" s="96" t="s">
        <v>298</v>
      </c>
      <c r="AW14" s="507" t="s">
        <v>196</v>
      </c>
      <c r="AX14" s="508" t="s">
        <v>196</v>
      </c>
    </row>
    <row r="15" spans="1:53" ht="21" customHeight="1">
      <c r="A15" s="5" t="s">
        <v>423</v>
      </c>
      <c r="B15" s="42">
        <v>2013</v>
      </c>
      <c r="I15" s="144" t="s">
        <v>198</v>
      </c>
      <c r="N15" s="221" t="s">
        <v>306</v>
      </c>
      <c r="AW15" s="507" t="s">
        <v>197</v>
      </c>
      <c r="AX15" s="508" t="s">
        <v>197</v>
      </c>
    </row>
    <row r="16" spans="1:53" ht="21" customHeight="1">
      <c r="A16" s="5" t="s">
        <v>102</v>
      </c>
      <c r="B16" s="42">
        <v>2014</v>
      </c>
      <c r="I16" s="144" t="s">
        <v>199</v>
      </c>
      <c r="N16" s="221" t="s">
        <v>305</v>
      </c>
      <c r="AW16" s="507" t="s">
        <v>198</v>
      </c>
      <c r="AX16" s="508" t="s">
        <v>198</v>
      </c>
    </row>
    <row r="17" spans="1:50" ht="21" customHeight="1">
      <c r="A17" s="5" t="s">
        <v>103</v>
      </c>
      <c r="B17" s="42">
        <v>2015</v>
      </c>
      <c r="I17" s="144" t="s">
        <v>200</v>
      </c>
      <c r="N17" s="221" t="s">
        <v>304</v>
      </c>
      <c r="X17" s="298"/>
      <c r="AW17" s="507" t="s">
        <v>199</v>
      </c>
      <c r="AX17" s="508" t="s">
        <v>199</v>
      </c>
    </row>
    <row r="18" spans="1:50" ht="21" customHeight="1">
      <c r="A18" s="5" t="s">
        <v>104</v>
      </c>
      <c r="B18" s="42">
        <v>2016</v>
      </c>
      <c r="I18" s="144" t="s">
        <v>201</v>
      </c>
      <c r="N18" s="221" t="s">
        <v>303</v>
      </c>
      <c r="X18" s="298"/>
      <c r="AW18" s="507" t="s">
        <v>200</v>
      </c>
      <c r="AX18" s="508" t="s">
        <v>200</v>
      </c>
    </row>
    <row r="19" spans="1:50" ht="21" customHeight="1">
      <c r="A19" s="5" t="s">
        <v>105</v>
      </c>
      <c r="B19" s="42">
        <v>2017</v>
      </c>
      <c r="I19" s="144" t="s">
        <v>202</v>
      </c>
      <c r="N19" s="221" t="s">
        <v>302</v>
      </c>
      <c r="X19" s="298"/>
      <c r="AW19" s="507" t="s">
        <v>201</v>
      </c>
      <c r="AX19" s="508" t="s">
        <v>201</v>
      </c>
    </row>
    <row r="20" spans="1:50" ht="21" customHeight="1">
      <c r="A20" s="5" t="s">
        <v>106</v>
      </c>
      <c r="B20" s="42">
        <v>2018</v>
      </c>
      <c r="I20" s="144" t="s">
        <v>203</v>
      </c>
      <c r="N20" s="221" t="s">
        <v>301</v>
      </c>
      <c r="AW20" s="507" t="s">
        <v>202</v>
      </c>
      <c r="AX20" s="508" t="s">
        <v>202</v>
      </c>
    </row>
    <row r="21" spans="1:50" ht="21" customHeight="1">
      <c r="A21" s="5" t="s">
        <v>107</v>
      </c>
      <c r="B21" s="42">
        <v>2019</v>
      </c>
      <c r="I21" s="144" t="s">
        <v>204</v>
      </c>
      <c r="N21" s="221" t="s">
        <v>300</v>
      </c>
      <c r="AW21" s="507" t="s">
        <v>203</v>
      </c>
      <c r="AX21" s="508" t="s">
        <v>203</v>
      </c>
    </row>
    <row r="22" spans="1:50" ht="21" customHeight="1">
      <c r="A22" s="5" t="s">
        <v>108</v>
      </c>
      <c r="B22" s="42">
        <v>2020</v>
      </c>
      <c r="N22" s="221" t="s">
        <v>299</v>
      </c>
      <c r="AW22" s="507" t="s">
        <v>204</v>
      </c>
      <c r="AX22" s="508" t="s">
        <v>204</v>
      </c>
    </row>
    <row r="23" spans="1:50" ht="21" customHeight="1">
      <c r="A23" s="5" t="s">
        <v>109</v>
      </c>
      <c r="B23" s="42">
        <v>2021</v>
      </c>
      <c r="AW23" s="507" t="s">
        <v>523</v>
      </c>
      <c r="AX23" s="508" t="s">
        <v>523</v>
      </c>
    </row>
    <row r="24" spans="1:50" ht="21" customHeight="1">
      <c r="A24" s="5" t="s">
        <v>110</v>
      </c>
      <c r="B24" s="42">
        <v>2022</v>
      </c>
      <c r="AW24" s="507" t="s">
        <v>524</v>
      </c>
      <c r="AX24" s="508" t="s">
        <v>524</v>
      </c>
    </row>
    <row r="25" spans="1:50">
      <c r="A25" s="5" t="s">
        <v>111</v>
      </c>
      <c r="B25" s="42">
        <v>2023</v>
      </c>
      <c r="AW25" s="507" t="s">
        <v>525</v>
      </c>
      <c r="AX25" s="508" t="s">
        <v>525</v>
      </c>
    </row>
    <row r="26" spans="1:50">
      <c r="A26" s="5" t="s">
        <v>112</v>
      </c>
      <c r="B26" s="42">
        <v>2024</v>
      </c>
      <c r="AX26" s="508" t="s">
        <v>526</v>
      </c>
    </row>
    <row r="27" spans="1:50">
      <c r="A27" s="5" t="s">
        <v>113</v>
      </c>
      <c r="B27" s="42">
        <v>2025</v>
      </c>
      <c r="AX27" s="508" t="s">
        <v>527</v>
      </c>
    </row>
    <row r="28" spans="1:50">
      <c r="A28" s="5" t="s">
        <v>114</v>
      </c>
      <c r="D28" s="367"/>
      <c r="E28" s="368"/>
      <c r="F28" s="368"/>
      <c r="H28" s="369" t="s">
        <v>412</v>
      </c>
      <c r="AX28" s="508" t="s">
        <v>528</v>
      </c>
    </row>
    <row r="29" spans="1:50">
      <c r="A29" s="5" t="s">
        <v>115</v>
      </c>
      <c r="D29" s="370" t="s">
        <v>413</v>
      </c>
      <c r="E29" s="371" t="str">
        <f>IF(periodStart = "","", periodStart)</f>
        <v>01.01.2019</v>
      </c>
      <c r="F29" s="371" t="str">
        <f>IF(periodEnd = "","", periodEnd)</f>
        <v>31.12.2023</v>
      </c>
      <c r="H29" s="372" t="s">
        <v>2111</v>
      </c>
      <c r="AX29" s="508" t="s">
        <v>529</v>
      </c>
    </row>
    <row r="30" spans="1:50">
      <c r="A30" s="5" t="s">
        <v>116</v>
      </c>
      <c r="D30" s="373"/>
      <c r="E30" s="374"/>
      <c r="F30" s="374"/>
      <c r="AX30" s="508" t="s">
        <v>530</v>
      </c>
    </row>
    <row r="31" spans="1:50" ht="12.75">
      <c r="A31" s="5" t="s">
        <v>117</v>
      </c>
      <c r="D31" s="367"/>
      <c r="E31" s="368"/>
      <c r="F31" s="368"/>
      <c r="H31" s="375"/>
      <c r="AX31" s="508" t="s">
        <v>531</v>
      </c>
    </row>
    <row r="32" spans="1:50">
      <c r="A32" s="5" t="s">
        <v>118</v>
      </c>
      <c r="D32" s="370" t="s">
        <v>414</v>
      </c>
      <c r="E32" s="376"/>
      <c r="F32" s="376"/>
      <c r="H32" s="377" t="s">
        <v>415</v>
      </c>
      <c r="AX32" s="508" t="s">
        <v>532</v>
      </c>
    </row>
    <row r="33" spans="1:50">
      <c r="A33" s="5" t="s">
        <v>119</v>
      </c>
      <c r="AX33" s="508" t="s">
        <v>533</v>
      </c>
    </row>
    <row r="34" spans="1:50">
      <c r="A34" s="5" t="s">
        <v>120</v>
      </c>
      <c r="AX34" s="508" t="s">
        <v>534</v>
      </c>
    </row>
    <row r="35" spans="1:50">
      <c r="A35" s="5" t="s">
        <v>121</v>
      </c>
      <c r="AX35" s="508" t="s">
        <v>535</v>
      </c>
    </row>
    <row r="36" spans="1:50">
      <c r="A36" s="5" t="s">
        <v>85</v>
      </c>
      <c r="AX36" s="508" t="s">
        <v>536</v>
      </c>
    </row>
    <row r="37" spans="1:50">
      <c r="A37" s="5" t="s">
        <v>86</v>
      </c>
      <c r="AX37" s="508" t="s">
        <v>537</v>
      </c>
    </row>
    <row r="38" spans="1:50">
      <c r="A38" s="5" t="s">
        <v>87</v>
      </c>
      <c r="AX38" s="508" t="s">
        <v>538</v>
      </c>
    </row>
    <row r="39" spans="1:50">
      <c r="A39" s="5" t="s">
        <v>88</v>
      </c>
      <c r="AX39" s="508" t="s">
        <v>486</v>
      </c>
    </row>
    <row r="40" spans="1:50">
      <c r="A40" s="5" t="s">
        <v>89</v>
      </c>
      <c r="AX40" s="508" t="s">
        <v>487</v>
      </c>
    </row>
    <row r="41" spans="1:50">
      <c r="A41" s="5" t="s">
        <v>90</v>
      </c>
      <c r="AX41" s="508" t="s">
        <v>488</v>
      </c>
    </row>
    <row r="42" spans="1:50">
      <c r="A42" s="5" t="s">
        <v>122</v>
      </c>
      <c r="AX42" s="508" t="s">
        <v>489</v>
      </c>
    </row>
    <row r="43" spans="1:50">
      <c r="A43" s="5" t="s">
        <v>123</v>
      </c>
      <c r="AX43" s="508" t="s">
        <v>490</v>
      </c>
    </row>
    <row r="44" spans="1:50">
      <c r="A44" s="5" t="s">
        <v>124</v>
      </c>
      <c r="AX44" s="508" t="s">
        <v>491</v>
      </c>
    </row>
    <row r="45" spans="1:50">
      <c r="A45" s="5" t="s">
        <v>125</v>
      </c>
      <c r="AX45" s="508" t="s">
        <v>492</v>
      </c>
    </row>
    <row r="46" spans="1:50">
      <c r="A46" s="5" t="s">
        <v>126</v>
      </c>
      <c r="AX46" s="508" t="s">
        <v>493</v>
      </c>
    </row>
    <row r="47" spans="1:50">
      <c r="A47" s="5" t="s">
        <v>147</v>
      </c>
      <c r="AX47" s="508" t="s">
        <v>494</v>
      </c>
    </row>
    <row r="48" spans="1:50">
      <c r="A48" s="5" t="s">
        <v>148</v>
      </c>
      <c r="AX48" s="508" t="s">
        <v>495</v>
      </c>
    </row>
    <row r="49" spans="1:50">
      <c r="A49" s="5" t="s">
        <v>149</v>
      </c>
      <c r="AX49" s="508" t="s">
        <v>496</v>
      </c>
    </row>
    <row r="50" spans="1:50">
      <c r="A50" s="5" t="s">
        <v>127</v>
      </c>
      <c r="AX50" s="508" t="s">
        <v>497</v>
      </c>
    </row>
    <row r="51" spans="1:50">
      <c r="A51" s="5" t="s">
        <v>128</v>
      </c>
      <c r="AX51" s="508" t="s">
        <v>498</v>
      </c>
    </row>
    <row r="52" spans="1:50">
      <c r="A52" s="5" t="s">
        <v>129</v>
      </c>
      <c r="AX52" s="508" t="s">
        <v>499</v>
      </c>
    </row>
    <row r="53" spans="1:50">
      <c r="A53" s="5" t="s">
        <v>130</v>
      </c>
      <c r="AX53" s="508" t="s">
        <v>500</v>
      </c>
    </row>
    <row r="54" spans="1:50">
      <c r="A54" s="5" t="s">
        <v>131</v>
      </c>
      <c r="AX54" s="508" t="s">
        <v>501</v>
      </c>
    </row>
    <row r="55" spans="1:50">
      <c r="A55" s="5" t="s">
        <v>132</v>
      </c>
      <c r="AX55" s="508" t="s">
        <v>502</v>
      </c>
    </row>
    <row r="56" spans="1:50">
      <c r="A56" s="5" t="s">
        <v>133</v>
      </c>
      <c r="AX56" s="508" t="s">
        <v>503</v>
      </c>
    </row>
    <row r="57" spans="1:50">
      <c r="A57" s="5" t="s">
        <v>382</v>
      </c>
      <c r="AX57" s="508" t="s">
        <v>504</v>
      </c>
    </row>
    <row r="58" spans="1:50">
      <c r="A58" s="5" t="s">
        <v>134</v>
      </c>
      <c r="AX58" s="508" t="s">
        <v>505</v>
      </c>
    </row>
    <row r="59" spans="1:50">
      <c r="A59" s="5" t="s">
        <v>135</v>
      </c>
      <c r="AX59" s="508" t="s">
        <v>506</v>
      </c>
    </row>
    <row r="60" spans="1:50">
      <c r="A60" s="5" t="s">
        <v>136</v>
      </c>
      <c r="AX60" s="508" t="s">
        <v>507</v>
      </c>
    </row>
    <row r="61" spans="1:50">
      <c r="A61" s="5" t="s">
        <v>137</v>
      </c>
      <c r="AX61" s="508" t="s">
        <v>508</v>
      </c>
    </row>
    <row r="62" spans="1:50">
      <c r="A62" s="5" t="s">
        <v>80</v>
      </c>
    </row>
    <row r="63" spans="1:50">
      <c r="A63" s="5" t="s">
        <v>138</v>
      </c>
    </row>
    <row r="64" spans="1:50">
      <c r="A64" s="5" t="s">
        <v>139</v>
      </c>
    </row>
    <row r="65" spans="1:1">
      <c r="A65" s="5" t="s">
        <v>140</v>
      </c>
    </row>
    <row r="66" spans="1:1">
      <c r="A66" s="5" t="s">
        <v>141</v>
      </c>
    </row>
    <row r="67" spans="1:1">
      <c r="A67" s="5" t="s">
        <v>142</v>
      </c>
    </row>
    <row r="68" spans="1:1">
      <c r="A68" s="5" t="s">
        <v>143</v>
      </c>
    </row>
    <row r="69" spans="1:1">
      <c r="A69" s="5" t="s">
        <v>144</v>
      </c>
    </row>
    <row r="70" spans="1:1">
      <c r="A70" s="5" t="s">
        <v>145</v>
      </c>
    </row>
    <row r="71" spans="1:1">
      <c r="A71" s="5" t="s">
        <v>146</v>
      </c>
    </row>
    <row r="72" spans="1:1">
      <c r="A72" s="5" t="s">
        <v>150</v>
      </c>
    </row>
    <row r="73" spans="1:1">
      <c r="A73" s="5" t="s">
        <v>151</v>
      </c>
    </row>
    <row r="74" spans="1:1">
      <c r="A74" s="5" t="s">
        <v>152</v>
      </c>
    </row>
    <row r="75" spans="1:1">
      <c r="A75" s="5" t="s">
        <v>153</v>
      </c>
    </row>
    <row r="76" spans="1:1">
      <c r="A76" s="5" t="s">
        <v>154</v>
      </c>
    </row>
    <row r="77" spans="1:1">
      <c r="A77" s="5" t="s">
        <v>155</v>
      </c>
    </row>
    <row r="78" spans="1:1">
      <c r="A78" s="5" t="s">
        <v>156</v>
      </c>
    </row>
    <row r="79" spans="1:1">
      <c r="A79" s="5" t="s">
        <v>84</v>
      </c>
    </row>
    <row r="80" spans="1:1">
      <c r="A80" s="5" t="s">
        <v>157</v>
      </c>
    </row>
    <row r="81" spans="1:1">
      <c r="A81" s="5" t="s">
        <v>158</v>
      </c>
    </row>
    <row r="82" spans="1:1">
      <c r="A82" s="5" t="s">
        <v>159</v>
      </c>
    </row>
    <row r="83" spans="1:1">
      <c r="A83" s="5" t="s">
        <v>44</v>
      </c>
    </row>
    <row r="84" spans="1:1">
      <c r="A84" s="5" t="s">
        <v>45</v>
      </c>
    </row>
    <row r="85" spans="1:1">
      <c r="A85" s="5" t="s">
        <v>46</v>
      </c>
    </row>
    <row r="86" spans="1:1">
      <c r="A86" s="5" t="s">
        <v>47</v>
      </c>
    </row>
    <row r="87" spans="1:1">
      <c r="A87" s="5" t="s">
        <v>48</v>
      </c>
    </row>
  </sheetData>
  <sheetProtection formatColumns="0" formatRows="0"/>
  <mergeCells count="1">
    <mergeCell ref="AZ1:BA1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47"/>
  <sheetViews>
    <sheetView showGridLines="0" workbookViewId="0"/>
  </sheetViews>
  <sheetFormatPr defaultRowHeight="11.25"/>
  <sheetData>
    <row r="1" spans="1:1">
      <c r="A1" s="878">
        <f>IF('Форма 1.10'!$F$10="",1,0)</f>
        <v>0</v>
      </c>
    </row>
    <row r="2" spans="1:1">
      <c r="A2" s="878">
        <f>IF('Форма 1.10'!$G$10="",1,0)</f>
        <v>0</v>
      </c>
    </row>
    <row r="3" spans="1:1">
      <c r="A3" s="878">
        <f>IF('Форма 1.10'!$F$11="",1,0)</f>
        <v>0</v>
      </c>
    </row>
    <row r="4" spans="1:1">
      <c r="A4" s="878">
        <f>IF('Форма 1.10'!$G$11="",1,0)</f>
        <v>0</v>
      </c>
    </row>
    <row r="5" spans="1:1">
      <c r="A5" s="878">
        <f>IF('Форма 1.10'!$F$12="",1,0)</f>
        <v>0</v>
      </c>
    </row>
    <row r="6" spans="1:1">
      <c r="A6" s="878">
        <f>IF('Форма 1.10'!$G$12="",1,0)</f>
        <v>0</v>
      </c>
    </row>
    <row r="7" spans="1:1">
      <c r="A7" s="878">
        <f>IF('Форма 1.10'!$F$13="",1,0)</f>
        <v>0</v>
      </c>
    </row>
    <row r="8" spans="1:1">
      <c r="A8" s="878">
        <f>IF('Форма 1.10'!$G$13="",1,0)</f>
        <v>0</v>
      </c>
    </row>
    <row r="9" spans="1:1">
      <c r="A9" s="878">
        <f>IF('Форма 1.11.1'!$J$15="",1,0)</f>
        <v>0</v>
      </c>
    </row>
    <row r="10" spans="1:1">
      <c r="A10" s="878">
        <f>IF('Форма 1.11.1'!$H$17="",1,0)</f>
        <v>0</v>
      </c>
    </row>
    <row r="11" spans="1:1">
      <c r="A11" s="878">
        <f>IF('Форма 1.11.1'!$I$17="",1,0)</f>
        <v>0</v>
      </c>
    </row>
    <row r="12" spans="1:1">
      <c r="A12" s="878">
        <f>IF('Форма 1.11.1'!$J$17="",1,0)</f>
        <v>0</v>
      </c>
    </row>
    <row r="13" spans="1:1">
      <c r="A13" s="878">
        <f>IF('Форма 1.11.1'!$H$22="",1,0)</f>
        <v>0</v>
      </c>
    </row>
    <row r="14" spans="1:1">
      <c r="A14" s="878">
        <f>IF('Форма 1.11.1'!$I$22="",1,0)</f>
        <v>0</v>
      </c>
    </row>
    <row r="15" spans="1:1">
      <c r="A15" s="878">
        <f>IF('Форма 1.11.1'!$J$22="",1,0)</f>
        <v>0</v>
      </c>
    </row>
    <row r="16" spans="1:1">
      <c r="A16" s="878">
        <f>IF('Форма 1.11.1'!$H$27="",1,0)</f>
        <v>0</v>
      </c>
    </row>
    <row r="17" spans="1:1">
      <c r="A17" s="878">
        <f>IF('Форма 1.11.1'!$I$27="",1,0)</f>
        <v>0</v>
      </c>
    </row>
    <row r="18" spans="1:1">
      <c r="A18" s="878">
        <f>IF('Форма 1.11.1'!$J$27="",1,0)</f>
        <v>0</v>
      </c>
    </row>
    <row r="19" spans="1:1">
      <c r="A19" s="878">
        <f>IF('Форма 1.11.1'!$H$30="",1,0)</f>
        <v>0</v>
      </c>
    </row>
    <row r="20" spans="1:1">
      <c r="A20" s="878">
        <f>IF('Форма 1.11.1'!$I$30="",1,0)</f>
        <v>0</v>
      </c>
    </row>
    <row r="21" spans="1:1">
      <c r="A21" s="878">
        <f>IF('Форма 1.11.1'!$J$30="",1,0)</f>
        <v>0</v>
      </c>
    </row>
    <row r="22" spans="1:1">
      <c r="A22" s="878">
        <f>IF('Форма 1.11.1'!$H$33="",1,0)</f>
        <v>0</v>
      </c>
    </row>
    <row r="23" spans="1:1">
      <c r="A23" s="878">
        <f>IF('Форма 1.11.1'!$I$33="",1,0)</f>
        <v>0</v>
      </c>
    </row>
    <row r="24" spans="1:1">
      <c r="A24" s="878">
        <f>IF('Форма 1.11.1'!$J$33="",1,0)</f>
        <v>0</v>
      </c>
    </row>
    <row r="25" spans="1:1">
      <c r="A25" s="878">
        <f>IF('Форма 1.11.2 | Т-транс'!$O$22="",1,0)</f>
        <v>1</v>
      </c>
    </row>
    <row r="26" spans="1:1">
      <c r="A26" s="878">
        <f>IF('Форма 1.11.2 | Т-транс'!$R$23="",1,0)</f>
        <v>1</v>
      </c>
    </row>
    <row r="27" spans="1:1">
      <c r="A27" s="878">
        <f>IF('Форма 1.11.2 | Т-транс'!$T$23="",1,0)</f>
        <v>1</v>
      </c>
    </row>
    <row r="28" spans="1:1">
      <c r="A28" s="878">
        <f>IF('Форма 1.11.2 | Т-транс'!$S$23="",1,0)</f>
        <v>0</v>
      </c>
    </row>
    <row r="29" spans="1:1">
      <c r="A29" s="878">
        <f>IF('Форма 1.11.2 | Т-транс'!$U$23="",1,0)</f>
        <v>0</v>
      </c>
    </row>
    <row r="30" spans="1:1">
      <c r="A30" s="878">
        <f>IF('Форма 1.11.2 | Т-гор.вода'!$O$22="",1,0)</f>
        <v>0</v>
      </c>
    </row>
    <row r="31" spans="1:1">
      <c r="A31" s="878">
        <f>IF('Форма 1.11.2 | Т-гор.вода'!$Y$23="",1,0)</f>
        <v>0</v>
      </c>
    </row>
    <row r="32" spans="1:1">
      <c r="A32" s="878">
        <f>IF('Форма 1.11.2 | Т-гор.вода'!$AA$23="",1,0)</f>
        <v>0</v>
      </c>
    </row>
    <row r="33" spans="1:1">
      <c r="A33" s="878">
        <f>IF('Форма 1.11.2 | Т-гор.вода'!$Z$23="",1,0)</f>
        <v>0</v>
      </c>
    </row>
    <row r="34" spans="1:1">
      <c r="A34" s="878">
        <f>IF('Форма 1.11.2 | Т-гор.вода'!$AB$23="",1,0)</f>
        <v>0</v>
      </c>
    </row>
    <row r="35" spans="1:1">
      <c r="A35" s="878">
        <f>IF('Форма 1.11.3 | Т-подкл(инд)'!$M$22="",1,0)</f>
        <v>1</v>
      </c>
    </row>
    <row r="36" spans="1:1">
      <c r="A36" s="878">
        <f>IF('Форма 1.11.3 | Т-подкл(инд)'!$Q$22="",1,0)</f>
        <v>1</v>
      </c>
    </row>
    <row r="37" spans="1:1">
      <c r="A37" s="878">
        <f>IF('Форма 1.11.3 | Т-подкл(инд)'!$AD$22="",1,0)</f>
        <v>1</v>
      </c>
    </row>
    <row r="38" spans="1:1">
      <c r="A38" s="878">
        <f>IF('Форма 1.11.3 | Т-подкл(инд)'!$AE$22="",1,0)</f>
        <v>1</v>
      </c>
    </row>
    <row r="39" spans="1:1">
      <c r="A39" s="878">
        <f>IF('Форма 1.11.3 | Т-подкл(инд)'!$AF$22="",1,0)</f>
        <v>1</v>
      </c>
    </row>
    <row r="40" spans="1:1">
      <c r="A40" s="878">
        <f>IF('Форма 1.11.3 | Т-подкл(инд)'!$AG$22="",1,0)</f>
        <v>1</v>
      </c>
    </row>
    <row r="41" spans="1:1">
      <c r="A41" s="878">
        <f>IF('Форма 1.11.3 | Т-подкл(инд)'!$AH$22="",1,0)</f>
        <v>1</v>
      </c>
    </row>
    <row r="42" spans="1:1">
      <c r="A42" s="878">
        <f>IF('Форма 1.11.3 | Т-подкл(инд)'!$AJ$22="",1,0)</f>
        <v>1</v>
      </c>
    </row>
    <row r="43" spans="1:1">
      <c r="A43" s="878">
        <f>IF('Форма 1.11.3 | Т-подкл(инд)'!$N$22="",1,0)</f>
        <v>0</v>
      </c>
    </row>
    <row r="44" spans="1:1">
      <c r="A44" s="878">
        <f>IF('Форма 1.11.3 | Т-подкл(инд)'!$R$22="",1,0)</f>
        <v>0</v>
      </c>
    </row>
    <row r="45" spans="1:1">
      <c r="A45" s="878">
        <f>IF('Форма 1.11.3 | Т-подкл(инд)'!$V$22="",1,0)</f>
        <v>0</v>
      </c>
    </row>
    <row r="46" spans="1:1">
      <c r="A46" s="878">
        <f>IF('Форма 1.11.3 | Т-подкл(инд)'!$Z$22="",1,0)</f>
        <v>0</v>
      </c>
    </row>
    <row r="47" spans="1:1">
      <c r="A47" s="878">
        <f>IF('Форма 1.11.3 | Т-подкл(инд)'!$AI$22="",1,0)</f>
        <v>0</v>
      </c>
    </row>
    <row r="48" spans="1:1">
      <c r="A48" s="878">
        <f>IF('Форма 1.11.3 | Т-подкл(инд)'!$AK$22="",1,0)</f>
        <v>0</v>
      </c>
    </row>
    <row r="49" spans="1:1">
      <c r="A49" s="878">
        <f>IF('Форма 1.11.3 | Т-подкл'!$P$22="",1,0)</f>
        <v>1</v>
      </c>
    </row>
    <row r="50" spans="1:1">
      <c r="A50" s="878">
        <f>IF('Форма 1.11.3 | Т-подкл'!$AC$22="",1,0)</f>
        <v>1</v>
      </c>
    </row>
    <row r="51" spans="1:1">
      <c r="A51" s="878">
        <f>IF('Форма 1.11.3 | Т-подкл'!$AD$22="",1,0)</f>
        <v>1</v>
      </c>
    </row>
    <row r="52" spans="1:1">
      <c r="A52" s="878">
        <f>IF('Форма 1.11.3 | Т-подкл'!$AE$22="",1,0)</f>
        <v>1</v>
      </c>
    </row>
    <row r="53" spans="1:1">
      <c r="A53" s="878">
        <f>IF('Форма 1.11.3 | Т-подкл'!$AF$22="",1,0)</f>
        <v>1</v>
      </c>
    </row>
    <row r="54" spans="1:1">
      <c r="A54" s="878">
        <f>IF('Форма 1.11.3 | Т-подкл'!$AG$22="",1,0)</f>
        <v>1</v>
      </c>
    </row>
    <row r="55" spans="1:1">
      <c r="A55" s="878">
        <f>IF('Форма 1.11.3 | Т-подкл'!$AI$22="",1,0)</f>
        <v>1</v>
      </c>
    </row>
    <row r="56" spans="1:1">
      <c r="A56" s="878">
        <f>IF('Форма 1.11.3 | Т-подкл'!$Q$22="",1,0)</f>
        <v>0</v>
      </c>
    </row>
    <row r="57" spans="1:1">
      <c r="A57" s="878">
        <f>IF('Форма 1.11.3 | Т-подкл'!$U$22="",1,0)</f>
        <v>0</v>
      </c>
    </row>
    <row r="58" spans="1:1">
      <c r="A58" s="878">
        <f>IF('Форма 1.11.3 | Т-подкл'!$Y$22="",1,0)</f>
        <v>0</v>
      </c>
    </row>
    <row r="59" spans="1:1">
      <c r="A59" s="878">
        <f>IF('Форма 1.11.3 | Т-подкл'!$AH$22="",1,0)</f>
        <v>0</v>
      </c>
    </row>
    <row r="60" spans="1:1">
      <c r="A60" s="878">
        <f>IF('Форма 1.11.3 | Т-подкл'!$AJ$22="",1,0)</f>
        <v>0</v>
      </c>
    </row>
    <row r="61" spans="1:1">
      <c r="A61" s="878">
        <f>IF('Форма 1.0.2'!$E$12="",1,0)</f>
        <v>1</v>
      </c>
    </row>
    <row r="62" spans="1:1">
      <c r="A62" s="878">
        <f>IF('Форма 1.0.2'!$F$12="",1,0)</f>
        <v>1</v>
      </c>
    </row>
    <row r="63" spans="1:1">
      <c r="A63" s="878">
        <f>IF('Форма 1.0.2'!$G$12="",1,0)</f>
        <v>1</v>
      </c>
    </row>
    <row r="64" spans="1:1">
      <c r="A64" s="878">
        <f>IF('Форма 1.0.2'!$H$12="",1,0)</f>
        <v>1</v>
      </c>
    </row>
    <row r="65" spans="1:1">
      <c r="A65" s="878">
        <f>IF('Форма 1.0.2'!$I$12="",1,0)</f>
        <v>1</v>
      </c>
    </row>
    <row r="66" spans="1:1">
      <c r="A66" s="878">
        <f>IF('Форма 1.0.2'!$J$12="",1,0)</f>
        <v>1</v>
      </c>
    </row>
    <row r="67" spans="1:1">
      <c r="A67" s="878">
        <f>IF('Сведения об изменении'!$E$12="",1,0)</f>
        <v>0</v>
      </c>
    </row>
    <row r="68" spans="1:1">
      <c r="A68" s="881">
        <f>IF(Территории!$E$12="",1,0)</f>
        <v>0</v>
      </c>
    </row>
    <row r="69" spans="1:1">
      <c r="A69" s="881">
        <f>IF('Перечень тарифов'!$E$21="",1,0)</f>
        <v>0</v>
      </c>
    </row>
    <row r="70" spans="1:1">
      <c r="A70" s="881">
        <f>IF('Перечень тарифов'!$F$21="",1,0)</f>
        <v>0</v>
      </c>
    </row>
    <row r="71" spans="1:1">
      <c r="A71" s="881">
        <f>IF('Перечень тарифов'!$K$21="",1,0)</f>
        <v>0</v>
      </c>
    </row>
    <row r="72" spans="1:1">
      <c r="A72" s="881">
        <f>IF('Перечень тарифов'!$O$21="",1,0)</f>
        <v>0</v>
      </c>
    </row>
    <row r="73" spans="1:1">
      <c r="A73" s="881">
        <f>IF('Перечень тарифов'!$G$21="",1,0)</f>
        <v>0</v>
      </c>
    </row>
    <row r="74" spans="1:1">
      <c r="A74" s="881">
        <f>IF('Перечень тарифов'!$G$11="",1,0)</f>
        <v>0</v>
      </c>
    </row>
    <row r="75" spans="1:1">
      <c r="A75" s="881">
        <f>IF('Форма 1.11.1'!$K$20="",1,0)</f>
        <v>0</v>
      </c>
    </row>
    <row r="76" spans="1:1">
      <c r="A76" s="881">
        <f>IF('Форма 1.11.1'!$H$23="",1,0)</f>
        <v>0</v>
      </c>
    </row>
    <row r="77" spans="1:1">
      <c r="A77" s="881">
        <f>IF('Форма 1.11.1'!$I$23="",1,0)</f>
        <v>0</v>
      </c>
    </row>
    <row r="78" spans="1:1">
      <c r="A78" s="881">
        <f>IF('Форма 1.11.1'!$J$23="",1,0)</f>
        <v>0</v>
      </c>
    </row>
    <row r="79" spans="1:1">
      <c r="A79" s="881">
        <f>IF('Форма 1.11.1'!$H$24="",1,0)</f>
        <v>0</v>
      </c>
    </row>
    <row r="80" spans="1:1">
      <c r="A80" s="881">
        <f>IF('Форма 1.11.1'!$I$24="",1,0)</f>
        <v>0</v>
      </c>
    </row>
    <row r="81" spans="1:1">
      <c r="A81" s="881">
        <f>IF('Форма 1.11.1'!$J$24="",1,0)</f>
        <v>0</v>
      </c>
    </row>
    <row r="82" spans="1:1">
      <c r="A82" s="881">
        <f>IF('Форма 1.11.2 | Т-гор.вода'!$V$23="",1,0)</f>
        <v>0</v>
      </c>
    </row>
    <row r="83" spans="1:1">
      <c r="A83" s="881">
        <f>IF('Форма 1.11.2 | Т-гор.вода'!$W$23="",1,0)</f>
        <v>0</v>
      </c>
    </row>
    <row r="84" spans="1:1">
      <c r="A84" s="881">
        <f>IF('Форма 1.11.2 | Т-гор.вода'!$U$23="",1,0)</f>
        <v>0</v>
      </c>
    </row>
    <row r="85" spans="1:1">
      <c r="A85" s="881">
        <f>IF('Форма 1.11.2 | Т-гор.вода'!$AI$23="",1,0)</f>
        <v>0</v>
      </c>
    </row>
    <row r="86" spans="1:1">
      <c r="A86" s="881">
        <f>IF('Форма 1.11.2 | Т-гор.вода'!$AJ$23="",1,0)</f>
        <v>0</v>
      </c>
    </row>
    <row r="87" spans="1:1">
      <c r="A87" s="881">
        <f>IF('Форма 1.11.2 | Т-гор.вода'!$AK$23="",1,0)</f>
        <v>0</v>
      </c>
    </row>
    <row r="88" spans="1:1">
      <c r="A88" s="881">
        <f>IF('Форма 1.11.2 | Т-гор.вода'!$AM$23="",1,0)</f>
        <v>0</v>
      </c>
    </row>
    <row r="89" spans="1:1">
      <c r="A89" s="881">
        <f>IF('Форма 1.11.2 | Т-гор.вода'!$AO$23="",1,0)</f>
        <v>0</v>
      </c>
    </row>
    <row r="90" spans="1:1">
      <c r="A90" s="881">
        <f>IF('Форма 1.11.2 | Т-гор.вода'!$AN$23="",1,0)</f>
        <v>0</v>
      </c>
    </row>
    <row r="91" spans="1:1">
      <c r="A91" s="881">
        <f>IF('Форма 1.11.2 | Т-гор.вода'!$AP$23="",1,0)</f>
        <v>0</v>
      </c>
    </row>
    <row r="92" spans="1:1">
      <c r="A92" s="881">
        <f>IF('Форма 1.11.2 | Т-гор.вода'!$AW$23="",1,0)</f>
        <v>0</v>
      </c>
    </row>
    <row r="93" spans="1:1">
      <c r="A93" s="881">
        <f>IF('Форма 1.11.2 | Т-гор.вода'!$AX$23="",1,0)</f>
        <v>0</v>
      </c>
    </row>
    <row r="94" spans="1:1">
      <c r="A94" s="881">
        <f>IF('Форма 1.11.2 | Т-гор.вода'!$AY$23="",1,0)</f>
        <v>0</v>
      </c>
    </row>
    <row r="95" spans="1:1">
      <c r="A95" s="881">
        <f>IF('Форма 1.11.2 | Т-гор.вода'!$BA$23="",1,0)</f>
        <v>0</v>
      </c>
    </row>
    <row r="96" spans="1:1">
      <c r="A96" s="881">
        <f>IF('Форма 1.11.2 | Т-гор.вода'!$BC$23="",1,0)</f>
        <v>0</v>
      </c>
    </row>
    <row r="97" spans="1:1">
      <c r="A97" s="881">
        <f>IF('Форма 1.11.2 | Т-гор.вода'!$BB$23="",1,0)</f>
        <v>0</v>
      </c>
    </row>
    <row r="98" spans="1:1">
      <c r="A98" s="881">
        <f>IF('Форма 1.11.2 | Т-гор.вода'!$BD$23="",1,0)</f>
        <v>0</v>
      </c>
    </row>
    <row r="99" spans="1:1">
      <c r="A99" s="881">
        <f>IF('Форма 1.11.2 | Т-гор.вода'!$BK$23="",1,0)</f>
        <v>0</v>
      </c>
    </row>
    <row r="100" spans="1:1">
      <c r="A100" s="881">
        <f>IF('Форма 1.11.2 | Т-гор.вода'!$BL$23="",1,0)</f>
        <v>0</v>
      </c>
    </row>
    <row r="101" spans="1:1">
      <c r="A101" s="881">
        <f>IF('Форма 1.11.2 | Т-гор.вода'!$BM$23="",1,0)</f>
        <v>0</v>
      </c>
    </row>
    <row r="102" spans="1:1">
      <c r="A102" s="881">
        <f>IF('Форма 1.11.2 | Т-гор.вода'!$BO$23="",1,0)</f>
        <v>0</v>
      </c>
    </row>
    <row r="103" spans="1:1">
      <c r="A103" s="881">
        <f>IF('Форма 1.11.2 | Т-гор.вода'!$BQ$23="",1,0)</f>
        <v>0</v>
      </c>
    </row>
    <row r="104" spans="1:1">
      <c r="A104" s="881">
        <f>IF('Форма 1.11.2 | Т-гор.вода'!$BP$23="",1,0)</f>
        <v>0</v>
      </c>
    </row>
    <row r="105" spans="1:1">
      <c r="A105" s="881">
        <f>IF('Форма 1.11.2 | Т-гор.вода'!$BR$23="",1,0)</f>
        <v>0</v>
      </c>
    </row>
    <row r="106" spans="1:1">
      <c r="A106" s="881">
        <f>IF('Форма 1.11.2 | Т-гор.вода'!$BY$23="",1,0)</f>
        <v>0</v>
      </c>
    </row>
    <row r="107" spans="1:1">
      <c r="A107" s="881">
        <f>IF('Форма 1.11.2 | Т-гор.вода'!$BZ$23="",1,0)</f>
        <v>0</v>
      </c>
    </row>
    <row r="108" spans="1:1">
      <c r="A108" s="881">
        <f>IF('Форма 1.11.2 | Т-гор.вода'!$CA$23="",1,0)</f>
        <v>0</v>
      </c>
    </row>
    <row r="109" spans="1:1">
      <c r="A109" s="881">
        <f>IF('Форма 1.11.2 | Т-гор.вода'!$CC$23="",1,0)</f>
        <v>0</v>
      </c>
    </row>
    <row r="110" spans="1:1">
      <c r="A110" s="881">
        <f>IF('Форма 1.11.2 | Т-гор.вода'!$CE$23="",1,0)</f>
        <v>0</v>
      </c>
    </row>
    <row r="111" spans="1:1">
      <c r="A111" s="881">
        <f>IF('Форма 1.11.2 | Т-гор.вода'!$CD$23="",1,0)</f>
        <v>0</v>
      </c>
    </row>
    <row r="112" spans="1:1">
      <c r="A112" s="881">
        <f>IF('Форма 1.11.2 | Т-гор.вода'!$CF$23="",1,0)</f>
        <v>0</v>
      </c>
    </row>
    <row r="113" spans="1:1">
      <c r="A113" s="881">
        <f>IF('Форма 1.11.2 | Т-гор.вода'!$CM$23="",1,0)</f>
        <v>0</v>
      </c>
    </row>
    <row r="114" spans="1:1">
      <c r="A114" s="881">
        <f>IF('Форма 1.11.2 | Т-гор.вода'!$CN$23="",1,0)</f>
        <v>0</v>
      </c>
    </row>
    <row r="115" spans="1:1">
      <c r="A115" s="881">
        <f>IF('Форма 1.11.2 | Т-гор.вода'!$CO$23="",1,0)</f>
        <v>0</v>
      </c>
    </row>
    <row r="116" spans="1:1">
      <c r="A116" s="881">
        <f>IF('Форма 1.11.2 | Т-гор.вода'!$CQ$23="",1,0)</f>
        <v>0</v>
      </c>
    </row>
    <row r="117" spans="1:1">
      <c r="A117" s="881">
        <f>IF('Форма 1.11.2 | Т-гор.вода'!$CS$23="",1,0)</f>
        <v>0</v>
      </c>
    </row>
    <row r="118" spans="1:1">
      <c r="A118" s="881">
        <f>IF('Форма 1.11.2 | Т-гор.вода'!$CR$23="",1,0)</f>
        <v>0</v>
      </c>
    </row>
    <row r="119" spans="1:1">
      <c r="A119" s="881">
        <f>IF('Форма 1.11.2 | Т-гор.вода'!$CT$23="",1,0)</f>
        <v>0</v>
      </c>
    </row>
    <row r="120" spans="1:1">
      <c r="A120" s="881">
        <f>IF('Форма 1.11.2 | Т-гор.вода'!$DA$23="",1,0)</f>
        <v>0</v>
      </c>
    </row>
    <row r="121" spans="1:1">
      <c r="A121" s="881">
        <f>IF('Форма 1.11.2 | Т-гор.вода'!$DB$23="",1,0)</f>
        <v>0</v>
      </c>
    </row>
    <row r="122" spans="1:1">
      <c r="A122" s="881">
        <f>IF('Форма 1.11.2 | Т-гор.вода'!$DC$23="",1,0)</f>
        <v>0</v>
      </c>
    </row>
    <row r="123" spans="1:1">
      <c r="A123" s="881">
        <f>IF('Форма 1.11.2 | Т-гор.вода'!$DE$23="",1,0)</f>
        <v>0</v>
      </c>
    </row>
    <row r="124" spans="1:1">
      <c r="A124" s="881">
        <f>IF('Форма 1.11.2 | Т-гор.вода'!$DG$23="",1,0)</f>
        <v>0</v>
      </c>
    </row>
    <row r="125" spans="1:1">
      <c r="A125" s="881">
        <f>IF('Форма 1.11.2 | Т-гор.вода'!$DF$23="",1,0)</f>
        <v>0</v>
      </c>
    </row>
    <row r="126" spans="1:1">
      <c r="A126" s="881">
        <f>IF('Форма 1.11.2 | Т-гор.вода'!$DH$23="",1,0)</f>
        <v>0</v>
      </c>
    </row>
    <row r="127" spans="1:1">
      <c r="A127" s="881">
        <f>IF('Форма 1.11.2 | Т-гор.вода'!$DO$23="",1,0)</f>
        <v>0</v>
      </c>
    </row>
    <row r="128" spans="1:1">
      <c r="A128" s="881">
        <f>IF('Форма 1.11.2 | Т-гор.вода'!$DP$23="",1,0)</f>
        <v>0</v>
      </c>
    </row>
    <row r="129" spans="1:1">
      <c r="A129" s="881">
        <f>IF('Форма 1.11.2 | Т-гор.вода'!$DQ$23="",1,0)</f>
        <v>0</v>
      </c>
    </row>
    <row r="130" spans="1:1">
      <c r="A130" s="881">
        <f>IF('Форма 1.11.2 | Т-гор.вода'!$DS$23="",1,0)</f>
        <v>0</v>
      </c>
    </row>
    <row r="131" spans="1:1">
      <c r="A131" s="881">
        <f>IF('Форма 1.11.2 | Т-гор.вода'!$DU$23="",1,0)</f>
        <v>0</v>
      </c>
    </row>
    <row r="132" spans="1:1">
      <c r="A132" s="881">
        <f>IF('Форма 1.11.2 | Т-гор.вода'!$DT$23="",1,0)</f>
        <v>0</v>
      </c>
    </row>
    <row r="133" spans="1:1">
      <c r="A133" s="881">
        <f>IF('Форма 1.11.2 | Т-гор.вода'!$DV$23="",1,0)</f>
        <v>0</v>
      </c>
    </row>
    <row r="134" spans="1:1">
      <c r="A134" s="881">
        <f>IF('Форма 1.11.2 | Т-гор.вода'!$EC$23="",1,0)</f>
        <v>0</v>
      </c>
    </row>
    <row r="135" spans="1:1">
      <c r="A135" s="881">
        <f>IF('Форма 1.11.2 | Т-гор.вода'!$ED$23="",1,0)</f>
        <v>0</v>
      </c>
    </row>
    <row r="136" spans="1:1">
      <c r="A136" s="881">
        <f>IF('Форма 1.11.2 | Т-гор.вода'!$EE$23="",1,0)</f>
        <v>0</v>
      </c>
    </row>
    <row r="137" spans="1:1">
      <c r="A137" s="881">
        <f>IF('Форма 1.11.2 | Т-гор.вода'!$EG$23="",1,0)</f>
        <v>0</v>
      </c>
    </row>
    <row r="138" spans="1:1">
      <c r="A138" s="881">
        <f>IF('Форма 1.11.2 | Т-гор.вода'!$EI$23="",1,0)</f>
        <v>0</v>
      </c>
    </row>
    <row r="139" spans="1:1">
      <c r="A139" s="881">
        <f>IF('Форма 1.11.2 | Т-гор.вода'!$EH$23="",1,0)</f>
        <v>0</v>
      </c>
    </row>
    <row r="140" spans="1:1">
      <c r="A140" s="881">
        <f>IF('Форма 1.11.2 | Т-гор.вода'!$EJ$23="",1,0)</f>
        <v>0</v>
      </c>
    </row>
    <row r="141" spans="1:1">
      <c r="A141" s="881">
        <f>IF('Форма 1.11.2 | Т-гор.вода'!$EQ$23="",1,0)</f>
        <v>0</v>
      </c>
    </row>
    <row r="142" spans="1:1">
      <c r="A142" s="881">
        <f>IF('Форма 1.11.2 | Т-гор.вода'!$ER$23="",1,0)</f>
        <v>0</v>
      </c>
    </row>
    <row r="143" spans="1:1">
      <c r="A143" s="881">
        <f>IF('Форма 1.11.2 | Т-гор.вода'!$ES$23="",1,0)</f>
        <v>0</v>
      </c>
    </row>
    <row r="144" spans="1:1">
      <c r="A144" s="881">
        <f>IF('Форма 1.11.2 | Т-гор.вода'!$EU$23="",1,0)</f>
        <v>0</v>
      </c>
    </row>
    <row r="145" spans="1:1">
      <c r="A145" s="881">
        <f>IF('Форма 1.11.2 | Т-гор.вода'!$EW$23="",1,0)</f>
        <v>0</v>
      </c>
    </row>
    <row r="146" spans="1:1">
      <c r="A146" s="881">
        <f>IF('Форма 1.11.2 | Т-гор.вода'!$EV$23="",1,0)</f>
        <v>0</v>
      </c>
    </row>
    <row r="147" spans="1:1">
      <c r="A147" s="881">
        <f>IF('Форма 1.11.2 | Т-гор.вода'!$EX$23="",1,0)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900"/>
  </cols>
  <sheetData>
    <row r="1" spans="1:3">
      <c r="A1" s="900" t="s">
        <v>475</v>
      </c>
      <c r="B1" s="900" t="s">
        <v>476</v>
      </c>
      <c r="C1" s="900" t="s">
        <v>62</v>
      </c>
    </row>
    <row r="2" spans="1:3">
      <c r="A2" s="900">
        <v>4189678</v>
      </c>
      <c r="B2" s="900" t="s">
        <v>1437</v>
      </c>
      <c r="C2" s="900" t="s">
        <v>1438</v>
      </c>
    </row>
    <row r="3" spans="1:3">
      <c r="A3" s="900">
        <v>4190415</v>
      </c>
      <c r="B3" s="900" t="s">
        <v>1439</v>
      </c>
      <c r="C3" s="900" t="s">
        <v>1438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6"/>
    <col min="2" max="2" width="66" style="356" customWidth="1"/>
    <col min="3" max="16384" width="9.140625" style="356"/>
  </cols>
  <sheetData>
    <row r="3" spans="2:2">
      <c r="B3" s="450" t="s">
        <v>2089</v>
      </c>
    </row>
    <row r="4" spans="2:2">
      <c r="B4" s="450" t="s">
        <v>479</v>
      </c>
    </row>
    <row r="5" spans="2:2">
      <c r="B5" s="450" t="s">
        <v>480</v>
      </c>
    </row>
    <row r="6" spans="2:2">
      <c r="B6" s="450" t="s">
        <v>481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87"/>
    <col min="2" max="16384" width="9.140625" style="239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5" customWidth="1"/>
    <col min="2" max="16384" width="9.140625" style="325"/>
  </cols>
  <sheetData>
    <row r="1" spans="1:5">
      <c r="A1" s="326" t="s">
        <v>396</v>
      </c>
      <c r="B1" s="326" t="s">
        <v>397</v>
      </c>
      <c r="C1" s="326"/>
      <c r="D1" s="326"/>
      <c r="E1" s="326"/>
    </row>
    <row r="2" spans="1:5">
      <c r="A2" s="326"/>
      <c r="B2" s="326"/>
      <c r="C2" s="326"/>
      <c r="D2" s="326"/>
      <c r="E2" s="326"/>
    </row>
    <row r="3" spans="1:5">
      <c r="A3" s="326"/>
      <c r="B3" s="326"/>
      <c r="C3" s="326"/>
      <c r="D3" s="326"/>
      <c r="E3" s="326"/>
    </row>
    <row r="4" spans="1:5">
      <c r="A4" s="326"/>
      <c r="B4" s="326"/>
      <c r="C4" s="326"/>
      <c r="D4" s="326"/>
      <c r="E4" s="326"/>
    </row>
    <row r="5" spans="1:5">
      <c r="A5" s="326"/>
      <c r="B5" s="326"/>
      <c r="C5" s="326"/>
      <c r="D5" s="326"/>
      <c r="E5" s="326"/>
    </row>
    <row r="6" spans="1:5">
      <c r="A6" s="326"/>
      <c r="B6" s="326"/>
      <c r="C6" s="326"/>
      <c r="D6" s="326"/>
      <c r="E6" s="326"/>
    </row>
    <row r="7" spans="1:5">
      <c r="A7" s="326"/>
      <c r="B7" s="326"/>
      <c r="C7" s="326"/>
      <c r="D7" s="326"/>
      <c r="E7" s="326"/>
    </row>
    <row r="8" spans="1:5">
      <c r="A8" s="326"/>
      <c r="B8" s="326"/>
      <c r="C8" s="326"/>
      <c r="D8" s="326"/>
      <c r="E8" s="326"/>
    </row>
  </sheetData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900"/>
    <col min="2" max="2" width="65.28515625" style="900" customWidth="1"/>
    <col min="3" max="3" width="41" style="900" customWidth="1"/>
    <col min="4" max="16384" width="9.140625" style="900"/>
  </cols>
  <sheetData>
    <row r="1" spans="1:2">
      <c r="A1" s="900" t="s">
        <v>311</v>
      </c>
      <c r="B1" s="900" t="s">
        <v>312</v>
      </c>
    </row>
    <row r="2" spans="1:2">
      <c r="A2" s="900">
        <v>4213767</v>
      </c>
      <c r="B2" s="900" t="s">
        <v>564</v>
      </c>
    </row>
    <row r="3" spans="1:2">
      <c r="A3" s="900">
        <v>4213768</v>
      </c>
      <c r="B3" s="900" t="s">
        <v>563</v>
      </c>
    </row>
    <row r="4" spans="1:2">
      <c r="A4" s="900">
        <v>4213769</v>
      </c>
      <c r="B4" s="900" t="s">
        <v>566</v>
      </c>
    </row>
    <row r="5" spans="1:2">
      <c r="A5" s="900">
        <v>4213770</v>
      </c>
      <c r="B5" s="900" t="s">
        <v>565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900"/>
    <col min="2" max="2" width="65.28515625" style="900" customWidth="1"/>
    <col min="3" max="3" width="41" style="900" customWidth="1"/>
    <col min="4" max="16384" width="9.140625" style="900"/>
  </cols>
  <sheetData>
    <row r="1" spans="1:2">
      <c r="A1" s="900" t="s">
        <v>311</v>
      </c>
      <c r="B1" s="900" t="s">
        <v>313</v>
      </c>
    </row>
    <row r="2" spans="1:2">
      <c r="A2" s="900">
        <v>4189706</v>
      </c>
      <c r="B2" s="900" t="s">
        <v>702</v>
      </c>
    </row>
    <row r="3" spans="1:2">
      <c r="A3" s="900">
        <v>4189705</v>
      </c>
      <c r="B3" s="900" t="s">
        <v>703</v>
      </c>
    </row>
    <row r="4" spans="1:2">
      <c r="A4" s="900">
        <v>4189707</v>
      </c>
      <c r="B4" s="900" t="s">
        <v>704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29"/>
  </cols>
  <sheetData>
    <row r="1" spans="1:1">
      <c r="A1" s="52"/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15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57</v>
      </c>
      <c r="B1" s="3" t="s">
        <v>58</v>
      </c>
    </row>
    <row r="2" spans="1:2">
      <c r="A2" t="s">
        <v>635</v>
      </c>
      <c r="B2" t="s">
        <v>684</v>
      </c>
    </row>
    <row r="3" spans="1:2">
      <c r="A3" t="s">
        <v>636</v>
      </c>
      <c r="B3" t="s">
        <v>676</v>
      </c>
    </row>
    <row r="4" spans="1:2">
      <c r="A4" t="s">
        <v>637</v>
      </c>
      <c r="B4" t="s">
        <v>655</v>
      </c>
    </row>
    <row r="5" spans="1:2">
      <c r="A5" t="s">
        <v>638</v>
      </c>
      <c r="B5" t="s">
        <v>656</v>
      </c>
    </row>
    <row r="6" spans="1:2">
      <c r="A6" t="s">
        <v>639</v>
      </c>
      <c r="B6" t="s">
        <v>657</v>
      </c>
    </row>
    <row r="7" spans="1:2">
      <c r="A7" t="s">
        <v>640</v>
      </c>
      <c r="B7" t="s">
        <v>658</v>
      </c>
    </row>
    <row r="8" spans="1:2">
      <c r="A8" t="s">
        <v>641</v>
      </c>
      <c r="B8" t="s">
        <v>659</v>
      </c>
    </row>
    <row r="9" spans="1:2">
      <c r="A9" t="s">
        <v>642</v>
      </c>
      <c r="B9" t="s">
        <v>660</v>
      </c>
    </row>
    <row r="10" spans="1:2">
      <c r="A10" t="s">
        <v>643</v>
      </c>
      <c r="B10" t="s">
        <v>661</v>
      </c>
    </row>
    <row r="11" spans="1:2">
      <c r="A11" t="s">
        <v>644</v>
      </c>
      <c r="B11" t="s">
        <v>662</v>
      </c>
    </row>
    <row r="12" spans="1:2">
      <c r="A12" t="s">
        <v>645</v>
      </c>
      <c r="B12" t="s">
        <v>663</v>
      </c>
    </row>
    <row r="13" spans="1:2">
      <c r="A13" t="s">
        <v>646</v>
      </c>
      <c r="B13" t="s">
        <v>664</v>
      </c>
    </row>
    <row r="14" spans="1:2">
      <c r="A14" t="s">
        <v>647</v>
      </c>
      <c r="B14" t="s">
        <v>665</v>
      </c>
    </row>
    <row r="15" spans="1:2">
      <c r="A15" t="s">
        <v>648</v>
      </c>
      <c r="B15" t="s">
        <v>666</v>
      </c>
    </row>
    <row r="16" spans="1:2">
      <c r="A16" t="s">
        <v>649</v>
      </c>
      <c r="B16" t="s">
        <v>667</v>
      </c>
    </row>
    <row r="17" spans="1:2">
      <c r="A17" t="s">
        <v>650</v>
      </c>
      <c r="B17" t="s">
        <v>668</v>
      </c>
    </row>
    <row r="18" spans="1:2">
      <c r="A18" t="s">
        <v>651</v>
      </c>
      <c r="B18" t="s">
        <v>669</v>
      </c>
    </row>
    <row r="19" spans="1:2">
      <c r="A19" t="s">
        <v>652</v>
      </c>
      <c r="B19" t="s">
        <v>670</v>
      </c>
    </row>
    <row r="20" spans="1:2">
      <c r="A20" t="s">
        <v>653</v>
      </c>
      <c r="B20" t="s">
        <v>671</v>
      </c>
    </row>
    <row r="21" spans="1:2">
      <c r="A21" t="s">
        <v>654</v>
      </c>
      <c r="B21" t="s">
        <v>672</v>
      </c>
    </row>
    <row r="22" spans="1:2">
      <c r="A22"/>
      <c r="B22" t="s">
        <v>673</v>
      </c>
    </row>
    <row r="23" spans="1:2">
      <c r="A23"/>
      <c r="B23" t="s">
        <v>674</v>
      </c>
    </row>
    <row r="24" spans="1:2">
      <c r="A24"/>
      <c r="B24" t="s">
        <v>675</v>
      </c>
    </row>
    <row r="25" spans="1:2">
      <c r="A25"/>
      <c r="B25" t="s">
        <v>677</v>
      </c>
    </row>
    <row r="26" spans="1:2">
      <c r="A26"/>
      <c r="B26" t="s">
        <v>678</v>
      </c>
    </row>
    <row r="27" spans="1:2">
      <c r="A27"/>
      <c r="B27" t="s">
        <v>679</v>
      </c>
    </row>
    <row r="28" spans="1:2">
      <c r="A28"/>
      <c r="B28" t="s">
        <v>680</v>
      </c>
    </row>
    <row r="29" spans="1:2">
      <c r="A29"/>
      <c r="B29" t="s">
        <v>681</v>
      </c>
    </row>
    <row r="30" spans="1:2">
      <c r="A30"/>
      <c r="B30" t="s">
        <v>682</v>
      </c>
    </row>
    <row r="31" spans="1:2">
      <c r="A31"/>
      <c r="B31" t="s">
        <v>683</v>
      </c>
    </row>
    <row r="32" spans="1:2">
      <c r="A32"/>
      <c r="B32" t="s">
        <v>685</v>
      </c>
    </row>
    <row r="33" spans="1:2">
      <c r="A33"/>
      <c r="B33" t="s">
        <v>686</v>
      </c>
    </row>
    <row r="34" spans="1:2">
      <c r="A34"/>
      <c r="B34" t="s">
        <v>687</v>
      </c>
    </row>
    <row r="35" spans="1:2">
      <c r="A35"/>
      <c r="B35" t="s">
        <v>688</v>
      </c>
    </row>
    <row r="36" spans="1:2">
      <c r="A36"/>
      <c r="B36" t="s">
        <v>689</v>
      </c>
    </row>
    <row r="37" spans="1:2">
      <c r="A37"/>
      <c r="B37" t="s">
        <v>690</v>
      </c>
    </row>
    <row r="38" spans="1:2">
      <c r="A38"/>
      <c r="B38" t="s">
        <v>691</v>
      </c>
    </row>
    <row r="39" spans="1:2">
      <c r="A39"/>
      <c r="B39" t="s">
        <v>692</v>
      </c>
    </row>
    <row r="40" spans="1:2">
      <c r="A40"/>
      <c r="B40" t="s">
        <v>693</v>
      </c>
    </row>
    <row r="41" spans="1:2">
      <c r="A41"/>
      <c r="B41" t="s">
        <v>694</v>
      </c>
    </row>
    <row r="42" spans="1:2">
      <c r="A42"/>
      <c r="B42" t="s">
        <v>695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85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1436</v>
      </c>
      <c r="B1" s="4" t="s">
        <v>1442</v>
      </c>
      <c r="C1" s="4" t="s">
        <v>1443</v>
      </c>
      <c r="D1" s="4" t="s">
        <v>1444</v>
      </c>
      <c r="E1" s="4" t="s">
        <v>1445</v>
      </c>
      <c r="F1" s="4" t="s">
        <v>1446</v>
      </c>
      <c r="G1" s="4" t="s">
        <v>1447</v>
      </c>
      <c r="H1" s="4" t="s">
        <v>1448</v>
      </c>
      <c r="I1" s="4" t="s">
        <v>1449</v>
      </c>
    </row>
    <row r="2" spans="1:10">
      <c r="A2" s="4">
        <v>1</v>
      </c>
      <c r="B2" s="4" t="s">
        <v>1450</v>
      </c>
      <c r="C2" s="4" t="s">
        <v>87</v>
      </c>
      <c r="D2" s="4" t="s">
        <v>1451</v>
      </c>
      <c r="E2" s="4" t="s">
        <v>1452</v>
      </c>
      <c r="F2" s="4" t="s">
        <v>1453</v>
      </c>
      <c r="G2" s="4" t="s">
        <v>1454</v>
      </c>
      <c r="J2" s="4" t="s">
        <v>2075</v>
      </c>
    </row>
    <row r="3" spans="1:10">
      <c r="A3" s="4">
        <v>2</v>
      </c>
      <c r="B3" s="4" t="s">
        <v>1450</v>
      </c>
      <c r="C3" s="4" t="s">
        <v>87</v>
      </c>
      <c r="D3" s="4" t="s">
        <v>1455</v>
      </c>
      <c r="E3" s="4" t="s">
        <v>1456</v>
      </c>
      <c r="F3" s="4" t="s">
        <v>1457</v>
      </c>
      <c r="G3" s="4" t="s">
        <v>1458</v>
      </c>
      <c r="J3" s="4" t="s">
        <v>2075</v>
      </c>
    </row>
    <row r="4" spans="1:10">
      <c r="A4" s="4">
        <v>3</v>
      </c>
      <c r="B4" s="4" t="s">
        <v>1450</v>
      </c>
      <c r="C4" s="4" t="s">
        <v>87</v>
      </c>
      <c r="D4" s="4" t="s">
        <v>1459</v>
      </c>
      <c r="E4" s="4" t="s">
        <v>1460</v>
      </c>
      <c r="F4" s="4" t="s">
        <v>1461</v>
      </c>
      <c r="G4" s="4" t="s">
        <v>1462</v>
      </c>
      <c r="J4" s="4" t="s">
        <v>2075</v>
      </c>
    </row>
    <row r="5" spans="1:10">
      <c r="A5" s="4">
        <v>4</v>
      </c>
      <c r="B5" s="4" t="s">
        <v>1450</v>
      </c>
      <c r="C5" s="4" t="s">
        <v>87</v>
      </c>
      <c r="D5" s="4" t="s">
        <v>1463</v>
      </c>
      <c r="E5" s="4" t="s">
        <v>1464</v>
      </c>
      <c r="F5" s="4" t="s">
        <v>1465</v>
      </c>
      <c r="G5" s="4" t="s">
        <v>1466</v>
      </c>
      <c r="J5" s="4" t="s">
        <v>2075</v>
      </c>
    </row>
    <row r="6" spans="1:10">
      <c r="A6" s="4">
        <v>5</v>
      </c>
      <c r="B6" s="4" t="s">
        <v>1450</v>
      </c>
      <c r="C6" s="4" t="s">
        <v>87</v>
      </c>
      <c r="D6" s="4" t="s">
        <v>1467</v>
      </c>
      <c r="E6" s="4" t="s">
        <v>1468</v>
      </c>
      <c r="F6" s="4" t="s">
        <v>1469</v>
      </c>
      <c r="G6" s="4" t="s">
        <v>1458</v>
      </c>
      <c r="J6" s="4" t="s">
        <v>2075</v>
      </c>
    </row>
    <row r="7" spans="1:10">
      <c r="A7" s="4">
        <v>6</v>
      </c>
      <c r="B7" s="4" t="s">
        <v>1450</v>
      </c>
      <c r="C7" s="4" t="s">
        <v>87</v>
      </c>
      <c r="D7" s="4" t="s">
        <v>1470</v>
      </c>
      <c r="E7" s="4" t="s">
        <v>1471</v>
      </c>
      <c r="F7" s="4" t="s">
        <v>1472</v>
      </c>
      <c r="G7" s="4" t="s">
        <v>1473</v>
      </c>
      <c r="J7" s="4" t="s">
        <v>2075</v>
      </c>
    </row>
    <row r="8" spans="1:10">
      <c r="A8" s="4">
        <v>7</v>
      </c>
      <c r="B8" s="4" t="s">
        <v>1450</v>
      </c>
      <c r="C8" s="4" t="s">
        <v>87</v>
      </c>
      <c r="D8" s="4" t="s">
        <v>1474</v>
      </c>
      <c r="E8" s="4" t="s">
        <v>1475</v>
      </c>
      <c r="F8" s="4" t="s">
        <v>1476</v>
      </c>
      <c r="G8" s="4" t="s">
        <v>1477</v>
      </c>
      <c r="J8" s="4" t="s">
        <v>2075</v>
      </c>
    </row>
    <row r="9" spans="1:10">
      <c r="A9" s="4">
        <v>8</v>
      </c>
      <c r="B9" s="4" t="s">
        <v>1450</v>
      </c>
      <c r="C9" s="4" t="s">
        <v>87</v>
      </c>
      <c r="D9" s="4" t="s">
        <v>1478</v>
      </c>
      <c r="E9" s="4" t="s">
        <v>1479</v>
      </c>
      <c r="F9" s="4" t="s">
        <v>1480</v>
      </c>
      <c r="G9" s="4" t="s">
        <v>1481</v>
      </c>
      <c r="J9" s="4" t="s">
        <v>2075</v>
      </c>
    </row>
    <row r="10" spans="1:10">
      <c r="A10" s="4">
        <v>9</v>
      </c>
      <c r="B10" s="4" t="s">
        <v>1450</v>
      </c>
      <c r="C10" s="4" t="s">
        <v>87</v>
      </c>
      <c r="D10" s="4" t="s">
        <v>1482</v>
      </c>
      <c r="E10" s="4" t="s">
        <v>1483</v>
      </c>
      <c r="F10" s="4" t="s">
        <v>1484</v>
      </c>
      <c r="G10" s="4" t="s">
        <v>1485</v>
      </c>
      <c r="J10" s="4" t="s">
        <v>2075</v>
      </c>
    </row>
    <row r="11" spans="1:10">
      <c r="A11" s="4">
        <v>10</v>
      </c>
      <c r="B11" s="4" t="s">
        <v>1450</v>
      </c>
      <c r="C11" s="4" t="s">
        <v>87</v>
      </c>
      <c r="D11" s="4" t="s">
        <v>1486</v>
      </c>
      <c r="E11" s="4" t="s">
        <v>1487</v>
      </c>
      <c r="F11" s="4" t="s">
        <v>1488</v>
      </c>
      <c r="G11" s="4" t="s">
        <v>1454</v>
      </c>
      <c r="J11" s="4" t="s">
        <v>2075</v>
      </c>
    </row>
    <row r="12" spans="1:10">
      <c r="A12" s="4">
        <v>11</v>
      </c>
      <c r="B12" s="4" t="s">
        <v>1450</v>
      </c>
      <c r="C12" s="4" t="s">
        <v>87</v>
      </c>
      <c r="D12" s="4" t="s">
        <v>1489</v>
      </c>
      <c r="E12" s="4" t="s">
        <v>1490</v>
      </c>
      <c r="F12" s="4" t="s">
        <v>1491</v>
      </c>
      <c r="G12" s="4" t="s">
        <v>1492</v>
      </c>
      <c r="H12" s="4" t="s">
        <v>1493</v>
      </c>
      <c r="J12" s="4" t="s">
        <v>2075</v>
      </c>
    </row>
    <row r="13" spans="1:10">
      <c r="A13" s="4">
        <v>12</v>
      </c>
      <c r="B13" s="4" t="s">
        <v>1450</v>
      </c>
      <c r="C13" s="4" t="s">
        <v>87</v>
      </c>
      <c r="D13" s="4" t="s">
        <v>1494</v>
      </c>
      <c r="E13" s="4" t="s">
        <v>1495</v>
      </c>
      <c r="F13" s="4" t="s">
        <v>1496</v>
      </c>
      <c r="G13" s="4" t="s">
        <v>1497</v>
      </c>
      <c r="J13" s="4" t="s">
        <v>2075</v>
      </c>
    </row>
    <row r="14" spans="1:10">
      <c r="A14" s="4">
        <v>13</v>
      </c>
      <c r="B14" s="4" t="s">
        <v>1450</v>
      </c>
      <c r="C14" s="4" t="s">
        <v>87</v>
      </c>
      <c r="D14" s="4" t="s">
        <v>1498</v>
      </c>
      <c r="E14" s="4" t="s">
        <v>1499</v>
      </c>
      <c r="F14" s="4" t="s">
        <v>1500</v>
      </c>
      <c r="G14" s="4" t="s">
        <v>1481</v>
      </c>
      <c r="J14" s="4" t="s">
        <v>2075</v>
      </c>
    </row>
    <row r="15" spans="1:10">
      <c r="A15" s="4">
        <v>14</v>
      </c>
      <c r="B15" s="4" t="s">
        <v>1450</v>
      </c>
      <c r="C15" s="4" t="s">
        <v>87</v>
      </c>
      <c r="D15" s="4" t="s">
        <v>1501</v>
      </c>
      <c r="E15" s="4" t="s">
        <v>1502</v>
      </c>
      <c r="F15" s="4" t="s">
        <v>1503</v>
      </c>
      <c r="G15" s="4" t="s">
        <v>1504</v>
      </c>
      <c r="J15" s="4" t="s">
        <v>2075</v>
      </c>
    </row>
    <row r="16" spans="1:10">
      <c r="A16" s="4">
        <v>15</v>
      </c>
      <c r="B16" s="4" t="s">
        <v>1450</v>
      </c>
      <c r="C16" s="4" t="s">
        <v>87</v>
      </c>
      <c r="D16" s="4" t="s">
        <v>1505</v>
      </c>
      <c r="E16" s="4" t="s">
        <v>1506</v>
      </c>
      <c r="F16" s="4" t="s">
        <v>1507</v>
      </c>
      <c r="G16" s="4" t="s">
        <v>1508</v>
      </c>
      <c r="J16" s="4" t="s">
        <v>2075</v>
      </c>
    </row>
    <row r="17" spans="1:10">
      <c r="A17" s="4">
        <v>16</v>
      </c>
      <c r="B17" s="4" t="s">
        <v>1450</v>
      </c>
      <c r="C17" s="4" t="s">
        <v>87</v>
      </c>
      <c r="D17" s="4" t="s">
        <v>1509</v>
      </c>
      <c r="E17" s="4" t="s">
        <v>1510</v>
      </c>
      <c r="F17" s="4" t="s">
        <v>1511</v>
      </c>
      <c r="G17" s="4" t="s">
        <v>1512</v>
      </c>
      <c r="J17" s="4" t="s">
        <v>2075</v>
      </c>
    </row>
    <row r="18" spans="1:10">
      <c r="A18" s="4">
        <v>17</v>
      </c>
      <c r="B18" s="4" t="s">
        <v>1450</v>
      </c>
      <c r="C18" s="4" t="s">
        <v>87</v>
      </c>
      <c r="D18" s="4" t="s">
        <v>1513</v>
      </c>
      <c r="E18" s="4" t="s">
        <v>1514</v>
      </c>
      <c r="F18" s="4" t="s">
        <v>1511</v>
      </c>
      <c r="G18" s="4" t="s">
        <v>1515</v>
      </c>
      <c r="J18" s="4" t="s">
        <v>2075</v>
      </c>
    </row>
    <row r="19" spans="1:10">
      <c r="A19" s="4">
        <v>18</v>
      </c>
      <c r="B19" s="4" t="s">
        <v>1450</v>
      </c>
      <c r="C19" s="4" t="s">
        <v>87</v>
      </c>
      <c r="D19" s="4" t="s">
        <v>1516</v>
      </c>
      <c r="E19" s="4" t="s">
        <v>1517</v>
      </c>
      <c r="F19" s="4" t="s">
        <v>1511</v>
      </c>
      <c r="G19" s="4" t="s">
        <v>1518</v>
      </c>
      <c r="J19" s="4" t="s">
        <v>2075</v>
      </c>
    </row>
    <row r="20" spans="1:10">
      <c r="A20" s="4">
        <v>19</v>
      </c>
      <c r="B20" s="4" t="s">
        <v>1450</v>
      </c>
      <c r="C20" s="4" t="s">
        <v>87</v>
      </c>
      <c r="D20" s="4" t="s">
        <v>1519</v>
      </c>
      <c r="E20" s="4" t="s">
        <v>1520</v>
      </c>
      <c r="F20" s="4" t="s">
        <v>1511</v>
      </c>
      <c r="G20" s="4" t="s">
        <v>1521</v>
      </c>
      <c r="J20" s="4" t="s">
        <v>2075</v>
      </c>
    </row>
    <row r="21" spans="1:10">
      <c r="A21" s="4">
        <v>20</v>
      </c>
      <c r="B21" s="4" t="s">
        <v>1450</v>
      </c>
      <c r="C21" s="4" t="s">
        <v>87</v>
      </c>
      <c r="D21" s="4" t="s">
        <v>1522</v>
      </c>
      <c r="E21" s="4" t="s">
        <v>1523</v>
      </c>
      <c r="F21" s="4" t="s">
        <v>1511</v>
      </c>
      <c r="G21" s="4" t="s">
        <v>1524</v>
      </c>
      <c r="J21" s="4" t="s">
        <v>2075</v>
      </c>
    </row>
    <row r="22" spans="1:10">
      <c r="A22" s="4">
        <v>21</v>
      </c>
      <c r="B22" s="4" t="s">
        <v>1450</v>
      </c>
      <c r="C22" s="4" t="s">
        <v>87</v>
      </c>
      <c r="D22" s="4" t="s">
        <v>1525</v>
      </c>
      <c r="E22" s="4" t="s">
        <v>1526</v>
      </c>
      <c r="F22" s="4" t="s">
        <v>1527</v>
      </c>
      <c r="G22" s="4" t="s">
        <v>1528</v>
      </c>
      <c r="J22" s="4" t="s">
        <v>2075</v>
      </c>
    </row>
    <row r="23" spans="1:10">
      <c r="A23" s="4">
        <v>22</v>
      </c>
      <c r="B23" s="4" t="s">
        <v>1450</v>
      </c>
      <c r="C23" s="4" t="s">
        <v>87</v>
      </c>
      <c r="D23" s="4" t="s">
        <v>1529</v>
      </c>
      <c r="E23" s="4" t="s">
        <v>1530</v>
      </c>
      <c r="F23" s="4" t="s">
        <v>1531</v>
      </c>
      <c r="G23" s="4" t="s">
        <v>1532</v>
      </c>
      <c r="J23" s="4" t="s">
        <v>2075</v>
      </c>
    </row>
    <row r="24" spans="1:10">
      <c r="A24" s="4">
        <v>23</v>
      </c>
      <c r="B24" s="4" t="s">
        <v>1450</v>
      </c>
      <c r="C24" s="4" t="s">
        <v>87</v>
      </c>
      <c r="D24" s="4" t="s">
        <v>1533</v>
      </c>
      <c r="E24" s="4" t="s">
        <v>1534</v>
      </c>
      <c r="F24" s="4" t="s">
        <v>1535</v>
      </c>
      <c r="G24" s="4" t="s">
        <v>1536</v>
      </c>
      <c r="J24" s="4" t="s">
        <v>2075</v>
      </c>
    </row>
    <row r="25" spans="1:10">
      <c r="A25" s="4">
        <v>24</v>
      </c>
      <c r="B25" s="4" t="s">
        <v>1450</v>
      </c>
      <c r="C25" s="4" t="s">
        <v>87</v>
      </c>
      <c r="D25" s="4" t="s">
        <v>1537</v>
      </c>
      <c r="E25" s="4" t="s">
        <v>1538</v>
      </c>
      <c r="F25" s="4" t="s">
        <v>1539</v>
      </c>
      <c r="G25" s="4" t="s">
        <v>1462</v>
      </c>
      <c r="H25" s="4" t="s">
        <v>1540</v>
      </c>
      <c r="J25" s="4" t="s">
        <v>2075</v>
      </c>
    </row>
    <row r="26" spans="1:10">
      <c r="A26" s="4">
        <v>25</v>
      </c>
      <c r="B26" s="4" t="s">
        <v>1450</v>
      </c>
      <c r="C26" s="4" t="s">
        <v>87</v>
      </c>
      <c r="D26" s="4" t="s">
        <v>1541</v>
      </c>
      <c r="E26" s="4" t="s">
        <v>1542</v>
      </c>
      <c r="F26" s="4" t="s">
        <v>1543</v>
      </c>
      <c r="G26" s="4" t="s">
        <v>1544</v>
      </c>
      <c r="J26" s="4" t="s">
        <v>2075</v>
      </c>
    </row>
    <row r="27" spans="1:10">
      <c r="A27" s="4">
        <v>26</v>
      </c>
      <c r="B27" s="4" t="s">
        <v>1450</v>
      </c>
      <c r="C27" s="4" t="s">
        <v>87</v>
      </c>
      <c r="D27" s="4" t="s">
        <v>1545</v>
      </c>
      <c r="E27" s="4" t="s">
        <v>1546</v>
      </c>
      <c r="F27" s="4" t="s">
        <v>1511</v>
      </c>
      <c r="G27" s="4" t="s">
        <v>1547</v>
      </c>
      <c r="J27" s="4" t="s">
        <v>2075</v>
      </c>
    </row>
    <row r="28" spans="1:10">
      <c r="A28" s="4">
        <v>27</v>
      </c>
      <c r="B28" s="4" t="s">
        <v>1450</v>
      </c>
      <c r="C28" s="4" t="s">
        <v>87</v>
      </c>
      <c r="D28" s="4" t="s">
        <v>1548</v>
      </c>
      <c r="E28" s="4" t="s">
        <v>1549</v>
      </c>
      <c r="F28" s="4" t="s">
        <v>1550</v>
      </c>
      <c r="G28" s="4" t="s">
        <v>1551</v>
      </c>
      <c r="J28" s="4" t="s">
        <v>2075</v>
      </c>
    </row>
    <row r="29" spans="1:10">
      <c r="A29" s="4">
        <v>28</v>
      </c>
      <c r="B29" s="4" t="s">
        <v>1450</v>
      </c>
      <c r="C29" s="4" t="s">
        <v>87</v>
      </c>
      <c r="D29" s="4" t="s">
        <v>1552</v>
      </c>
      <c r="E29" s="4" t="s">
        <v>1553</v>
      </c>
      <c r="F29" s="4" t="s">
        <v>1554</v>
      </c>
      <c r="G29" s="4" t="s">
        <v>1462</v>
      </c>
      <c r="J29" s="4" t="s">
        <v>2075</v>
      </c>
    </row>
    <row r="30" spans="1:10">
      <c r="A30" s="4">
        <v>29</v>
      </c>
      <c r="B30" s="4" t="s">
        <v>1450</v>
      </c>
      <c r="C30" s="4" t="s">
        <v>87</v>
      </c>
      <c r="D30" s="4" t="s">
        <v>1555</v>
      </c>
      <c r="E30" s="4" t="s">
        <v>1556</v>
      </c>
      <c r="F30" s="4" t="s">
        <v>1557</v>
      </c>
      <c r="G30" s="4" t="s">
        <v>1558</v>
      </c>
      <c r="J30" s="4" t="s">
        <v>2075</v>
      </c>
    </row>
    <row r="31" spans="1:10">
      <c r="A31" s="4">
        <v>30</v>
      </c>
      <c r="B31" s="4" t="s">
        <v>1450</v>
      </c>
      <c r="C31" s="4" t="s">
        <v>87</v>
      </c>
      <c r="D31" s="4" t="s">
        <v>1559</v>
      </c>
      <c r="E31" s="4" t="s">
        <v>1560</v>
      </c>
      <c r="F31" s="4" t="s">
        <v>1561</v>
      </c>
      <c r="G31" s="4" t="s">
        <v>1562</v>
      </c>
      <c r="J31" s="4" t="s">
        <v>2075</v>
      </c>
    </row>
    <row r="32" spans="1:10">
      <c r="A32" s="4">
        <v>31</v>
      </c>
      <c r="B32" s="4" t="s">
        <v>1450</v>
      </c>
      <c r="C32" s="4" t="s">
        <v>87</v>
      </c>
      <c r="D32" s="4" t="s">
        <v>1563</v>
      </c>
      <c r="E32" s="4" t="s">
        <v>1564</v>
      </c>
      <c r="F32" s="4" t="s">
        <v>1565</v>
      </c>
      <c r="G32" s="4" t="s">
        <v>1481</v>
      </c>
      <c r="J32" s="4" t="s">
        <v>2075</v>
      </c>
    </row>
    <row r="33" spans="1:10">
      <c r="A33" s="4">
        <v>32</v>
      </c>
      <c r="B33" s="4" t="s">
        <v>1450</v>
      </c>
      <c r="C33" s="4" t="s">
        <v>87</v>
      </c>
      <c r="D33" s="4" t="s">
        <v>1566</v>
      </c>
      <c r="E33" s="4" t="s">
        <v>1567</v>
      </c>
      <c r="F33" s="4" t="s">
        <v>1568</v>
      </c>
      <c r="G33" s="4" t="s">
        <v>1569</v>
      </c>
      <c r="J33" s="4" t="s">
        <v>2075</v>
      </c>
    </row>
    <row r="34" spans="1:10">
      <c r="A34" s="4">
        <v>33</v>
      </c>
      <c r="B34" s="4" t="s">
        <v>1450</v>
      </c>
      <c r="C34" s="4" t="s">
        <v>87</v>
      </c>
      <c r="D34" s="4" t="s">
        <v>1570</v>
      </c>
      <c r="E34" s="4" t="s">
        <v>1571</v>
      </c>
      <c r="F34" s="4" t="s">
        <v>1572</v>
      </c>
      <c r="G34" s="4" t="s">
        <v>1573</v>
      </c>
      <c r="J34" s="4" t="s">
        <v>2075</v>
      </c>
    </row>
    <row r="35" spans="1:10">
      <c r="A35" s="4">
        <v>34</v>
      </c>
      <c r="B35" s="4" t="s">
        <v>1450</v>
      </c>
      <c r="C35" s="4" t="s">
        <v>87</v>
      </c>
      <c r="D35" s="4" t="s">
        <v>1574</v>
      </c>
      <c r="E35" s="4" t="s">
        <v>1575</v>
      </c>
      <c r="F35" s="4" t="s">
        <v>1576</v>
      </c>
      <c r="G35" s="4" t="s">
        <v>1577</v>
      </c>
      <c r="J35" s="4" t="s">
        <v>2075</v>
      </c>
    </row>
    <row r="36" spans="1:10">
      <c r="A36" s="4">
        <v>35</v>
      </c>
      <c r="B36" s="4" t="s">
        <v>1450</v>
      </c>
      <c r="C36" s="4" t="s">
        <v>87</v>
      </c>
      <c r="D36" s="4" t="s">
        <v>1578</v>
      </c>
      <c r="E36" s="4" t="s">
        <v>1579</v>
      </c>
      <c r="F36" s="4" t="s">
        <v>1580</v>
      </c>
      <c r="G36" s="4" t="s">
        <v>1581</v>
      </c>
      <c r="J36" s="4" t="s">
        <v>2075</v>
      </c>
    </row>
    <row r="37" spans="1:10">
      <c r="A37" s="4">
        <v>36</v>
      </c>
      <c r="B37" s="4" t="s">
        <v>1450</v>
      </c>
      <c r="C37" s="4" t="s">
        <v>87</v>
      </c>
      <c r="D37" s="4" t="s">
        <v>1582</v>
      </c>
      <c r="E37" s="4" t="s">
        <v>1583</v>
      </c>
      <c r="F37" s="4" t="s">
        <v>1584</v>
      </c>
      <c r="G37" s="4" t="s">
        <v>1585</v>
      </c>
      <c r="J37" s="4" t="s">
        <v>2075</v>
      </c>
    </row>
    <row r="38" spans="1:10">
      <c r="A38" s="4">
        <v>37</v>
      </c>
      <c r="B38" s="4" t="s">
        <v>1450</v>
      </c>
      <c r="C38" s="4" t="s">
        <v>87</v>
      </c>
      <c r="D38" s="4" t="s">
        <v>1586</v>
      </c>
      <c r="E38" s="4" t="s">
        <v>1587</v>
      </c>
      <c r="F38" s="4" t="s">
        <v>1588</v>
      </c>
      <c r="G38" s="4" t="s">
        <v>1589</v>
      </c>
      <c r="J38" s="4" t="s">
        <v>2075</v>
      </c>
    </row>
    <row r="39" spans="1:10">
      <c r="A39" s="4">
        <v>38</v>
      </c>
      <c r="B39" s="4" t="s">
        <v>1450</v>
      </c>
      <c r="C39" s="4" t="s">
        <v>87</v>
      </c>
      <c r="D39" s="4" t="s">
        <v>1590</v>
      </c>
      <c r="E39" s="4" t="s">
        <v>1591</v>
      </c>
      <c r="F39" s="4" t="s">
        <v>1592</v>
      </c>
      <c r="G39" s="4" t="s">
        <v>1485</v>
      </c>
      <c r="J39" s="4" t="s">
        <v>2075</v>
      </c>
    </row>
    <row r="40" spans="1:10">
      <c r="A40" s="4">
        <v>39</v>
      </c>
      <c r="B40" s="4" t="s">
        <v>1450</v>
      </c>
      <c r="C40" s="4" t="s">
        <v>87</v>
      </c>
      <c r="D40" s="4" t="s">
        <v>1593</v>
      </c>
      <c r="E40" s="4" t="s">
        <v>1594</v>
      </c>
      <c r="F40" s="4" t="s">
        <v>1595</v>
      </c>
      <c r="G40" s="4" t="s">
        <v>1585</v>
      </c>
      <c r="J40" s="4" t="s">
        <v>2075</v>
      </c>
    </row>
    <row r="41" spans="1:10">
      <c r="A41" s="4">
        <v>40</v>
      </c>
      <c r="B41" s="4" t="s">
        <v>1450</v>
      </c>
      <c r="C41" s="4" t="s">
        <v>87</v>
      </c>
      <c r="D41" s="4" t="s">
        <v>1596</v>
      </c>
      <c r="E41" s="4" t="s">
        <v>1597</v>
      </c>
      <c r="F41" s="4" t="s">
        <v>1598</v>
      </c>
      <c r="G41" s="4" t="s">
        <v>1589</v>
      </c>
      <c r="J41" s="4" t="s">
        <v>2075</v>
      </c>
    </row>
    <row r="42" spans="1:10">
      <c r="A42" s="4">
        <v>41</v>
      </c>
      <c r="B42" s="4" t="s">
        <v>1450</v>
      </c>
      <c r="C42" s="4" t="s">
        <v>87</v>
      </c>
      <c r="D42" s="4" t="s">
        <v>1599</v>
      </c>
      <c r="E42" s="4" t="s">
        <v>1600</v>
      </c>
      <c r="F42" s="4" t="s">
        <v>1601</v>
      </c>
      <c r="G42" s="4" t="s">
        <v>1602</v>
      </c>
      <c r="J42" s="4" t="s">
        <v>2075</v>
      </c>
    </row>
    <row r="43" spans="1:10">
      <c r="A43" s="4">
        <v>42</v>
      </c>
      <c r="B43" s="4" t="s">
        <v>1450</v>
      </c>
      <c r="C43" s="4" t="s">
        <v>87</v>
      </c>
      <c r="D43" s="4" t="s">
        <v>1603</v>
      </c>
      <c r="E43" s="4" t="s">
        <v>1604</v>
      </c>
      <c r="F43" s="4" t="s">
        <v>1605</v>
      </c>
      <c r="G43" s="4" t="s">
        <v>1606</v>
      </c>
      <c r="J43" s="4" t="s">
        <v>2075</v>
      </c>
    </row>
    <row r="44" spans="1:10">
      <c r="A44" s="4">
        <v>43</v>
      </c>
      <c r="B44" s="4" t="s">
        <v>1450</v>
      </c>
      <c r="C44" s="4" t="s">
        <v>87</v>
      </c>
      <c r="D44" s="4" t="s">
        <v>1607</v>
      </c>
      <c r="E44" s="4" t="s">
        <v>1608</v>
      </c>
      <c r="F44" s="4" t="s">
        <v>1609</v>
      </c>
      <c r="G44" s="4" t="s">
        <v>1473</v>
      </c>
      <c r="J44" s="4" t="s">
        <v>2075</v>
      </c>
    </row>
    <row r="45" spans="1:10">
      <c r="A45" s="4">
        <v>44</v>
      </c>
      <c r="B45" s="4" t="s">
        <v>1450</v>
      </c>
      <c r="C45" s="4" t="s">
        <v>87</v>
      </c>
      <c r="D45" s="4" t="s">
        <v>1610</v>
      </c>
      <c r="E45" s="4" t="s">
        <v>1611</v>
      </c>
      <c r="F45" s="4" t="s">
        <v>1612</v>
      </c>
      <c r="G45" s="4" t="s">
        <v>1458</v>
      </c>
      <c r="J45" s="4" t="s">
        <v>2075</v>
      </c>
    </row>
    <row r="46" spans="1:10">
      <c r="A46" s="4">
        <v>45</v>
      </c>
      <c r="B46" s="4" t="s">
        <v>1450</v>
      </c>
      <c r="C46" s="4" t="s">
        <v>87</v>
      </c>
      <c r="D46" s="4" t="s">
        <v>1613</v>
      </c>
      <c r="E46" s="4" t="s">
        <v>1614</v>
      </c>
      <c r="F46" s="4" t="s">
        <v>1615</v>
      </c>
      <c r="G46" s="4" t="s">
        <v>1616</v>
      </c>
      <c r="J46" s="4" t="s">
        <v>2075</v>
      </c>
    </row>
    <row r="47" spans="1:10">
      <c r="A47" s="4">
        <v>46</v>
      </c>
      <c r="B47" s="4" t="s">
        <v>1450</v>
      </c>
      <c r="C47" s="4" t="s">
        <v>87</v>
      </c>
      <c r="D47" s="4" t="s">
        <v>1617</v>
      </c>
      <c r="E47" s="4" t="s">
        <v>1618</v>
      </c>
      <c r="F47" s="4" t="s">
        <v>1619</v>
      </c>
      <c r="G47" s="4" t="s">
        <v>1558</v>
      </c>
      <c r="J47" s="4" t="s">
        <v>2075</v>
      </c>
    </row>
    <row r="48" spans="1:10">
      <c r="A48" s="4">
        <v>47</v>
      </c>
      <c r="B48" s="4" t="s">
        <v>1450</v>
      </c>
      <c r="C48" s="4" t="s">
        <v>87</v>
      </c>
      <c r="D48" s="4" t="s">
        <v>1620</v>
      </c>
      <c r="E48" s="4" t="s">
        <v>1621</v>
      </c>
      <c r="F48" s="4" t="s">
        <v>1622</v>
      </c>
      <c r="G48" s="4" t="s">
        <v>1623</v>
      </c>
      <c r="J48" s="4" t="s">
        <v>2075</v>
      </c>
    </row>
    <row r="49" spans="1:10">
      <c r="A49" s="4">
        <v>48</v>
      </c>
      <c r="B49" s="4" t="s">
        <v>1450</v>
      </c>
      <c r="C49" s="4" t="s">
        <v>87</v>
      </c>
      <c r="D49" s="4" t="s">
        <v>1624</v>
      </c>
      <c r="E49" s="4" t="s">
        <v>1625</v>
      </c>
      <c r="F49" s="4" t="s">
        <v>1626</v>
      </c>
      <c r="G49" s="4" t="s">
        <v>1492</v>
      </c>
      <c r="J49" s="4" t="s">
        <v>2075</v>
      </c>
    </row>
    <row r="50" spans="1:10">
      <c r="A50" s="4">
        <v>49</v>
      </c>
      <c r="B50" s="4" t="s">
        <v>1450</v>
      </c>
      <c r="C50" s="4" t="s">
        <v>87</v>
      </c>
      <c r="D50" s="4" t="s">
        <v>1627</v>
      </c>
      <c r="E50" s="4" t="s">
        <v>1628</v>
      </c>
      <c r="F50" s="4" t="s">
        <v>1629</v>
      </c>
      <c r="G50" s="4" t="s">
        <v>1630</v>
      </c>
      <c r="J50" s="4" t="s">
        <v>2075</v>
      </c>
    </row>
    <row r="51" spans="1:10">
      <c r="A51" s="4">
        <v>50</v>
      </c>
      <c r="B51" s="4" t="s">
        <v>1450</v>
      </c>
      <c r="C51" s="4" t="s">
        <v>87</v>
      </c>
      <c r="D51" s="4" t="s">
        <v>1631</v>
      </c>
      <c r="E51" s="4" t="s">
        <v>1632</v>
      </c>
      <c r="F51" s="4" t="s">
        <v>1633</v>
      </c>
      <c r="G51" s="4" t="s">
        <v>1623</v>
      </c>
      <c r="J51" s="4" t="s">
        <v>2075</v>
      </c>
    </row>
    <row r="52" spans="1:10">
      <c r="A52" s="4">
        <v>51</v>
      </c>
      <c r="B52" s="4" t="s">
        <v>1450</v>
      </c>
      <c r="C52" s="4" t="s">
        <v>87</v>
      </c>
      <c r="D52" s="4" t="s">
        <v>1634</v>
      </c>
      <c r="E52" s="4" t="s">
        <v>1635</v>
      </c>
      <c r="F52" s="4" t="s">
        <v>1636</v>
      </c>
      <c r="G52" s="4" t="s">
        <v>1637</v>
      </c>
      <c r="J52" s="4" t="s">
        <v>2075</v>
      </c>
    </row>
    <row r="53" spans="1:10">
      <c r="A53" s="4">
        <v>52</v>
      </c>
      <c r="B53" s="4" t="s">
        <v>1450</v>
      </c>
      <c r="C53" s="4" t="s">
        <v>87</v>
      </c>
      <c r="D53" s="4" t="s">
        <v>1638</v>
      </c>
      <c r="E53" s="4" t="s">
        <v>1639</v>
      </c>
      <c r="F53" s="4" t="s">
        <v>1640</v>
      </c>
      <c r="G53" s="4" t="s">
        <v>1641</v>
      </c>
      <c r="J53" s="4" t="s">
        <v>2075</v>
      </c>
    </row>
    <row r="54" spans="1:10">
      <c r="A54" s="4">
        <v>53</v>
      </c>
      <c r="B54" s="4" t="s">
        <v>1450</v>
      </c>
      <c r="C54" s="4" t="s">
        <v>87</v>
      </c>
      <c r="D54" s="4" t="s">
        <v>1642</v>
      </c>
      <c r="E54" s="4" t="s">
        <v>1643</v>
      </c>
      <c r="F54" s="4" t="s">
        <v>1644</v>
      </c>
      <c r="G54" s="4" t="s">
        <v>1551</v>
      </c>
      <c r="J54" s="4" t="s">
        <v>2075</v>
      </c>
    </row>
    <row r="55" spans="1:10">
      <c r="A55" s="4">
        <v>54</v>
      </c>
      <c r="B55" s="4" t="s">
        <v>1450</v>
      </c>
      <c r="C55" s="4" t="s">
        <v>87</v>
      </c>
      <c r="D55" s="4" t="s">
        <v>1645</v>
      </c>
      <c r="E55" s="4" t="s">
        <v>1646</v>
      </c>
      <c r="F55" s="4" t="s">
        <v>1647</v>
      </c>
      <c r="G55" s="4" t="s">
        <v>1648</v>
      </c>
      <c r="H55" s="4" t="s">
        <v>1649</v>
      </c>
      <c r="J55" s="4" t="s">
        <v>2075</v>
      </c>
    </row>
    <row r="56" spans="1:10">
      <c r="A56" s="4">
        <v>55</v>
      </c>
      <c r="B56" s="4" t="s">
        <v>1450</v>
      </c>
      <c r="C56" s="4" t="s">
        <v>87</v>
      </c>
      <c r="D56" s="4" t="s">
        <v>1650</v>
      </c>
      <c r="E56" s="4" t="s">
        <v>1651</v>
      </c>
      <c r="F56" s="4" t="s">
        <v>1652</v>
      </c>
      <c r="G56" s="4" t="s">
        <v>1558</v>
      </c>
      <c r="J56" s="4" t="s">
        <v>2075</v>
      </c>
    </row>
    <row r="57" spans="1:10">
      <c r="A57" s="4">
        <v>56</v>
      </c>
      <c r="B57" s="4" t="s">
        <v>1450</v>
      </c>
      <c r="C57" s="4" t="s">
        <v>87</v>
      </c>
      <c r="D57" s="4" t="s">
        <v>1653</v>
      </c>
      <c r="E57" s="4" t="s">
        <v>1654</v>
      </c>
      <c r="F57" s="4" t="s">
        <v>1655</v>
      </c>
      <c r="G57" s="4" t="s">
        <v>1454</v>
      </c>
      <c r="J57" s="4" t="s">
        <v>2075</v>
      </c>
    </row>
    <row r="58" spans="1:10">
      <c r="A58" s="4">
        <v>57</v>
      </c>
      <c r="B58" s="4" t="s">
        <v>1450</v>
      </c>
      <c r="C58" s="4" t="s">
        <v>87</v>
      </c>
      <c r="D58" s="4" t="s">
        <v>1656</v>
      </c>
      <c r="E58" s="4" t="s">
        <v>1657</v>
      </c>
      <c r="F58" s="4" t="s">
        <v>1658</v>
      </c>
      <c r="G58" s="4" t="s">
        <v>1473</v>
      </c>
      <c r="J58" s="4" t="s">
        <v>2075</v>
      </c>
    </row>
    <row r="59" spans="1:10">
      <c r="A59" s="4">
        <v>58</v>
      </c>
      <c r="B59" s="4" t="s">
        <v>1450</v>
      </c>
      <c r="C59" s="4" t="s">
        <v>87</v>
      </c>
      <c r="D59" s="4" t="s">
        <v>1659</v>
      </c>
      <c r="E59" s="4" t="s">
        <v>1660</v>
      </c>
      <c r="F59" s="4" t="s">
        <v>1661</v>
      </c>
      <c r="G59" s="4" t="s">
        <v>1492</v>
      </c>
      <c r="J59" s="4" t="s">
        <v>2075</v>
      </c>
    </row>
    <row r="60" spans="1:10">
      <c r="A60" s="4">
        <v>59</v>
      </c>
      <c r="B60" s="4" t="s">
        <v>1450</v>
      </c>
      <c r="C60" s="4" t="s">
        <v>87</v>
      </c>
      <c r="D60" s="4" t="s">
        <v>1662</v>
      </c>
      <c r="E60" s="4" t="s">
        <v>1663</v>
      </c>
      <c r="F60" s="4" t="s">
        <v>1664</v>
      </c>
      <c r="G60" s="4" t="s">
        <v>1473</v>
      </c>
      <c r="J60" s="4" t="s">
        <v>2075</v>
      </c>
    </row>
    <row r="61" spans="1:10">
      <c r="A61" s="4">
        <v>60</v>
      </c>
      <c r="B61" s="4" t="s">
        <v>1450</v>
      </c>
      <c r="C61" s="4" t="s">
        <v>87</v>
      </c>
      <c r="D61" s="4" t="s">
        <v>1665</v>
      </c>
      <c r="E61" s="4" t="s">
        <v>1666</v>
      </c>
      <c r="F61" s="4" t="s">
        <v>1667</v>
      </c>
      <c r="G61" s="4" t="s">
        <v>1473</v>
      </c>
      <c r="J61" s="4" t="s">
        <v>2075</v>
      </c>
    </row>
    <row r="62" spans="1:10">
      <c r="A62" s="4">
        <v>61</v>
      </c>
      <c r="B62" s="4" t="s">
        <v>1450</v>
      </c>
      <c r="C62" s="4" t="s">
        <v>87</v>
      </c>
      <c r="D62" s="4" t="s">
        <v>1668</v>
      </c>
      <c r="E62" s="4" t="s">
        <v>1669</v>
      </c>
      <c r="F62" s="4" t="s">
        <v>1670</v>
      </c>
      <c r="G62" s="4" t="s">
        <v>1558</v>
      </c>
      <c r="J62" s="4" t="s">
        <v>2075</v>
      </c>
    </row>
    <row r="63" spans="1:10">
      <c r="A63" s="4">
        <v>62</v>
      </c>
      <c r="B63" s="4" t="s">
        <v>1450</v>
      </c>
      <c r="C63" s="4" t="s">
        <v>87</v>
      </c>
      <c r="D63" s="4" t="s">
        <v>1671</v>
      </c>
      <c r="E63" s="4" t="s">
        <v>1672</v>
      </c>
      <c r="F63" s="4" t="s">
        <v>1673</v>
      </c>
      <c r="G63" s="4" t="s">
        <v>1630</v>
      </c>
      <c r="J63" s="4" t="s">
        <v>2075</v>
      </c>
    </row>
    <row r="64" spans="1:10">
      <c r="A64" s="4">
        <v>63</v>
      </c>
      <c r="B64" s="4" t="s">
        <v>1450</v>
      </c>
      <c r="C64" s="4" t="s">
        <v>87</v>
      </c>
      <c r="D64" s="4" t="s">
        <v>1674</v>
      </c>
      <c r="E64" s="4" t="s">
        <v>1675</v>
      </c>
      <c r="F64" s="4" t="s">
        <v>1676</v>
      </c>
      <c r="G64" s="4" t="s">
        <v>1481</v>
      </c>
      <c r="J64" s="4" t="s">
        <v>2075</v>
      </c>
    </row>
    <row r="65" spans="1:10">
      <c r="A65" s="4">
        <v>64</v>
      </c>
      <c r="B65" s="4" t="s">
        <v>1450</v>
      </c>
      <c r="C65" s="4" t="s">
        <v>87</v>
      </c>
      <c r="D65" s="4" t="s">
        <v>1677</v>
      </c>
      <c r="E65" s="4" t="s">
        <v>1678</v>
      </c>
      <c r="F65" s="4" t="s">
        <v>1679</v>
      </c>
      <c r="G65" s="4" t="s">
        <v>1623</v>
      </c>
      <c r="J65" s="4" t="s">
        <v>2075</v>
      </c>
    </row>
    <row r="66" spans="1:10">
      <c r="A66" s="4">
        <v>65</v>
      </c>
      <c r="B66" s="4" t="s">
        <v>1450</v>
      </c>
      <c r="C66" s="4" t="s">
        <v>87</v>
      </c>
      <c r="D66" s="4" t="s">
        <v>1680</v>
      </c>
      <c r="E66" s="4" t="s">
        <v>1681</v>
      </c>
      <c r="F66" s="4" t="s">
        <v>1682</v>
      </c>
      <c r="G66" s="4" t="s">
        <v>1641</v>
      </c>
      <c r="J66" s="4" t="s">
        <v>2075</v>
      </c>
    </row>
    <row r="67" spans="1:10">
      <c r="A67" s="4">
        <v>66</v>
      </c>
      <c r="B67" s="4" t="s">
        <v>1450</v>
      </c>
      <c r="C67" s="4" t="s">
        <v>87</v>
      </c>
      <c r="D67" s="4" t="s">
        <v>1683</v>
      </c>
      <c r="E67" s="4" t="s">
        <v>1684</v>
      </c>
      <c r="F67" s="4" t="s">
        <v>1685</v>
      </c>
      <c r="G67" s="4" t="s">
        <v>1623</v>
      </c>
      <c r="J67" s="4" t="s">
        <v>2075</v>
      </c>
    </row>
    <row r="68" spans="1:10">
      <c r="A68" s="4">
        <v>67</v>
      </c>
      <c r="B68" s="4" t="s">
        <v>1450</v>
      </c>
      <c r="C68" s="4" t="s">
        <v>87</v>
      </c>
      <c r="D68" s="4" t="s">
        <v>1686</v>
      </c>
      <c r="E68" s="4" t="s">
        <v>1687</v>
      </c>
      <c r="F68" s="4" t="s">
        <v>1688</v>
      </c>
      <c r="G68" s="4" t="s">
        <v>1689</v>
      </c>
      <c r="J68" s="4" t="s">
        <v>2075</v>
      </c>
    </row>
    <row r="69" spans="1:10">
      <c r="A69" s="4">
        <v>68</v>
      </c>
      <c r="B69" s="4" t="s">
        <v>1450</v>
      </c>
      <c r="C69" s="4" t="s">
        <v>87</v>
      </c>
      <c r="D69" s="4" t="s">
        <v>1690</v>
      </c>
      <c r="E69" s="4" t="s">
        <v>1691</v>
      </c>
      <c r="F69" s="4" t="s">
        <v>1692</v>
      </c>
      <c r="G69" s="4" t="s">
        <v>1562</v>
      </c>
      <c r="J69" s="4" t="s">
        <v>2075</v>
      </c>
    </row>
    <row r="70" spans="1:10">
      <c r="A70" s="4">
        <v>69</v>
      </c>
      <c r="B70" s="4" t="s">
        <v>1450</v>
      </c>
      <c r="C70" s="4" t="s">
        <v>87</v>
      </c>
      <c r="D70" s="4" t="s">
        <v>1693</v>
      </c>
      <c r="E70" s="4" t="s">
        <v>1694</v>
      </c>
      <c r="F70" s="4" t="s">
        <v>1695</v>
      </c>
      <c r="G70" s="4" t="s">
        <v>1696</v>
      </c>
      <c r="J70" s="4" t="s">
        <v>2075</v>
      </c>
    </row>
    <row r="71" spans="1:10">
      <c r="A71" s="4">
        <v>70</v>
      </c>
      <c r="B71" s="4" t="s">
        <v>1450</v>
      </c>
      <c r="C71" s="4" t="s">
        <v>87</v>
      </c>
      <c r="D71" s="4" t="s">
        <v>1697</v>
      </c>
      <c r="E71" s="4" t="s">
        <v>1698</v>
      </c>
      <c r="F71" s="4" t="s">
        <v>1699</v>
      </c>
      <c r="G71" s="4" t="s">
        <v>1696</v>
      </c>
      <c r="H71" s="4" t="s">
        <v>1700</v>
      </c>
      <c r="J71" s="4" t="s">
        <v>2075</v>
      </c>
    </row>
    <row r="72" spans="1:10">
      <c r="A72" s="4">
        <v>71</v>
      </c>
      <c r="B72" s="4" t="s">
        <v>1450</v>
      </c>
      <c r="C72" s="4" t="s">
        <v>87</v>
      </c>
      <c r="D72" s="4" t="s">
        <v>1701</v>
      </c>
      <c r="E72" s="4" t="s">
        <v>1702</v>
      </c>
      <c r="F72" s="4" t="s">
        <v>1703</v>
      </c>
      <c r="G72" s="4" t="s">
        <v>1704</v>
      </c>
      <c r="J72" s="4" t="s">
        <v>2075</v>
      </c>
    </row>
    <row r="73" spans="1:10">
      <c r="A73" s="4">
        <v>72</v>
      </c>
      <c r="B73" s="4" t="s">
        <v>1450</v>
      </c>
      <c r="C73" s="4" t="s">
        <v>87</v>
      </c>
      <c r="D73" s="4" t="s">
        <v>1705</v>
      </c>
      <c r="E73" s="4" t="s">
        <v>1706</v>
      </c>
      <c r="F73" s="4" t="s">
        <v>1707</v>
      </c>
      <c r="G73" s="4" t="s">
        <v>1708</v>
      </c>
      <c r="J73" s="4" t="s">
        <v>2075</v>
      </c>
    </row>
    <row r="74" spans="1:10">
      <c r="A74" s="4">
        <v>73</v>
      </c>
      <c r="B74" s="4" t="s">
        <v>1450</v>
      </c>
      <c r="C74" s="4" t="s">
        <v>87</v>
      </c>
      <c r="D74" s="4" t="s">
        <v>1709</v>
      </c>
      <c r="E74" s="4" t="s">
        <v>1710</v>
      </c>
      <c r="F74" s="4" t="s">
        <v>1711</v>
      </c>
      <c r="G74" s="4" t="s">
        <v>1481</v>
      </c>
      <c r="J74" s="4" t="s">
        <v>2075</v>
      </c>
    </row>
    <row r="75" spans="1:10">
      <c r="A75" s="4">
        <v>74</v>
      </c>
      <c r="B75" s="4" t="s">
        <v>1450</v>
      </c>
      <c r="C75" s="4" t="s">
        <v>87</v>
      </c>
      <c r="D75" s="4" t="s">
        <v>1712</v>
      </c>
      <c r="E75" s="4" t="s">
        <v>1713</v>
      </c>
      <c r="F75" s="4" t="s">
        <v>1714</v>
      </c>
      <c r="G75" s="4" t="s">
        <v>1481</v>
      </c>
      <c r="J75" s="4" t="s">
        <v>2075</v>
      </c>
    </row>
    <row r="76" spans="1:10">
      <c r="A76" s="4">
        <v>75</v>
      </c>
      <c r="B76" s="4" t="s">
        <v>1450</v>
      </c>
      <c r="C76" s="4" t="s">
        <v>87</v>
      </c>
      <c r="D76" s="4" t="s">
        <v>1715</v>
      </c>
      <c r="E76" s="4" t="s">
        <v>1716</v>
      </c>
      <c r="F76" s="4" t="s">
        <v>1717</v>
      </c>
      <c r="G76" s="4" t="s">
        <v>1718</v>
      </c>
      <c r="J76" s="4" t="s">
        <v>2075</v>
      </c>
    </row>
    <row r="77" spans="1:10">
      <c r="A77" s="4">
        <v>76</v>
      </c>
      <c r="B77" s="4" t="s">
        <v>1450</v>
      </c>
      <c r="C77" s="4" t="s">
        <v>87</v>
      </c>
      <c r="D77" s="4" t="s">
        <v>1719</v>
      </c>
      <c r="E77" s="4" t="s">
        <v>1720</v>
      </c>
      <c r="F77" s="4" t="s">
        <v>1721</v>
      </c>
      <c r="G77" s="4" t="s">
        <v>1558</v>
      </c>
      <c r="H77" s="4" t="s">
        <v>1722</v>
      </c>
      <c r="J77" s="4" t="s">
        <v>2075</v>
      </c>
    </row>
    <row r="78" spans="1:10">
      <c r="A78" s="4">
        <v>77</v>
      </c>
      <c r="B78" s="4" t="s">
        <v>1450</v>
      </c>
      <c r="C78" s="4" t="s">
        <v>87</v>
      </c>
      <c r="D78" s="4" t="s">
        <v>1723</v>
      </c>
      <c r="E78" s="4" t="s">
        <v>1724</v>
      </c>
      <c r="F78" s="4" t="s">
        <v>1725</v>
      </c>
      <c r="G78" s="4" t="s">
        <v>1558</v>
      </c>
      <c r="J78" s="4" t="s">
        <v>2075</v>
      </c>
    </row>
    <row r="79" spans="1:10">
      <c r="A79" s="4">
        <v>78</v>
      </c>
      <c r="B79" s="4" t="s">
        <v>1450</v>
      </c>
      <c r="C79" s="4" t="s">
        <v>87</v>
      </c>
      <c r="D79" s="4" t="s">
        <v>1726</v>
      </c>
      <c r="E79" s="4" t="s">
        <v>1727</v>
      </c>
      <c r="F79" s="4" t="s">
        <v>1728</v>
      </c>
      <c r="G79" s="4" t="s">
        <v>1485</v>
      </c>
      <c r="J79" s="4" t="s">
        <v>2075</v>
      </c>
    </row>
    <row r="80" spans="1:10">
      <c r="A80" s="4">
        <v>79</v>
      </c>
      <c r="B80" s="4" t="s">
        <v>1450</v>
      </c>
      <c r="C80" s="4" t="s">
        <v>87</v>
      </c>
      <c r="D80" s="4" t="s">
        <v>1729</v>
      </c>
      <c r="E80" s="4" t="s">
        <v>1730</v>
      </c>
      <c r="F80" s="4" t="s">
        <v>1731</v>
      </c>
      <c r="G80" s="4" t="s">
        <v>1732</v>
      </c>
      <c r="J80" s="4" t="s">
        <v>2075</v>
      </c>
    </row>
    <row r="81" spans="1:10">
      <c r="A81" s="4">
        <v>80</v>
      </c>
      <c r="B81" s="4" t="s">
        <v>1450</v>
      </c>
      <c r="C81" s="4" t="s">
        <v>87</v>
      </c>
      <c r="D81" s="4" t="s">
        <v>1733</v>
      </c>
      <c r="E81" s="4" t="s">
        <v>1734</v>
      </c>
      <c r="F81" s="4" t="s">
        <v>1735</v>
      </c>
      <c r="G81" s="4" t="s">
        <v>1736</v>
      </c>
      <c r="J81" s="4" t="s">
        <v>2075</v>
      </c>
    </row>
    <row r="82" spans="1:10">
      <c r="A82" s="4">
        <v>81</v>
      </c>
      <c r="B82" s="4" t="s">
        <v>1450</v>
      </c>
      <c r="C82" s="4" t="s">
        <v>87</v>
      </c>
      <c r="D82" s="4" t="s">
        <v>1737</v>
      </c>
      <c r="E82" s="4" t="s">
        <v>1738</v>
      </c>
      <c r="F82" s="4" t="s">
        <v>1739</v>
      </c>
      <c r="G82" s="4" t="s">
        <v>1504</v>
      </c>
      <c r="J82" s="4" t="s">
        <v>2075</v>
      </c>
    </row>
    <row r="83" spans="1:10">
      <c r="A83" s="4">
        <v>82</v>
      </c>
      <c r="B83" s="4" t="s">
        <v>1450</v>
      </c>
      <c r="C83" s="4" t="s">
        <v>87</v>
      </c>
      <c r="D83" s="4" t="s">
        <v>1740</v>
      </c>
      <c r="E83" s="4" t="s">
        <v>1741</v>
      </c>
      <c r="F83" s="4" t="s">
        <v>1742</v>
      </c>
      <c r="G83" s="4" t="s">
        <v>1743</v>
      </c>
      <c r="J83" s="4" t="s">
        <v>2075</v>
      </c>
    </row>
    <row r="84" spans="1:10">
      <c r="A84" s="4">
        <v>83</v>
      </c>
      <c r="B84" s="4" t="s">
        <v>1450</v>
      </c>
      <c r="C84" s="4" t="s">
        <v>87</v>
      </c>
      <c r="D84" s="4" t="s">
        <v>1744</v>
      </c>
      <c r="E84" s="4" t="s">
        <v>1745</v>
      </c>
      <c r="F84" s="4" t="s">
        <v>1746</v>
      </c>
      <c r="G84" s="4" t="s">
        <v>1747</v>
      </c>
      <c r="J84" s="4" t="s">
        <v>2075</v>
      </c>
    </row>
    <row r="85" spans="1:10">
      <c r="A85" s="4">
        <v>84</v>
      </c>
      <c r="B85" s="4" t="s">
        <v>1450</v>
      </c>
      <c r="C85" s="4" t="s">
        <v>87</v>
      </c>
      <c r="D85" s="4" t="s">
        <v>1748</v>
      </c>
      <c r="E85" s="4" t="s">
        <v>1749</v>
      </c>
      <c r="F85" s="4" t="s">
        <v>1750</v>
      </c>
      <c r="G85" s="4" t="s">
        <v>1718</v>
      </c>
      <c r="J85" s="4" t="s">
        <v>2075</v>
      </c>
    </row>
    <row r="86" spans="1:10">
      <c r="A86" s="4">
        <v>85</v>
      </c>
      <c r="B86" s="4" t="s">
        <v>1450</v>
      </c>
      <c r="C86" s="4" t="s">
        <v>87</v>
      </c>
      <c r="D86" s="4" t="s">
        <v>1751</v>
      </c>
      <c r="E86" s="4" t="s">
        <v>1752</v>
      </c>
      <c r="F86" s="4" t="s">
        <v>1753</v>
      </c>
      <c r="G86" s="4" t="s">
        <v>1589</v>
      </c>
      <c r="J86" s="4" t="s">
        <v>2075</v>
      </c>
    </row>
    <row r="87" spans="1:10">
      <c r="A87" s="4">
        <v>86</v>
      </c>
      <c r="B87" s="4" t="s">
        <v>1450</v>
      </c>
      <c r="C87" s="4" t="s">
        <v>87</v>
      </c>
      <c r="D87" s="4" t="s">
        <v>1754</v>
      </c>
      <c r="E87" s="4" t="s">
        <v>1755</v>
      </c>
      <c r="F87" s="4" t="s">
        <v>1568</v>
      </c>
      <c r="G87" s="4" t="s">
        <v>1756</v>
      </c>
      <c r="J87" s="4" t="s">
        <v>2075</v>
      </c>
    </row>
    <row r="88" spans="1:10">
      <c r="A88" s="4">
        <v>87</v>
      </c>
      <c r="B88" s="4" t="s">
        <v>1450</v>
      </c>
      <c r="C88" s="4" t="s">
        <v>87</v>
      </c>
      <c r="D88" s="4" t="s">
        <v>1757</v>
      </c>
      <c r="E88" s="4" t="s">
        <v>1758</v>
      </c>
      <c r="F88" s="4" t="s">
        <v>1759</v>
      </c>
      <c r="G88" s="4" t="s">
        <v>1454</v>
      </c>
      <c r="J88" s="4" t="s">
        <v>2075</v>
      </c>
    </row>
    <row r="89" spans="1:10">
      <c r="A89" s="4">
        <v>88</v>
      </c>
      <c r="B89" s="4" t="s">
        <v>1450</v>
      </c>
      <c r="C89" s="4" t="s">
        <v>87</v>
      </c>
      <c r="D89" s="4" t="s">
        <v>1760</v>
      </c>
      <c r="E89" s="4" t="s">
        <v>1761</v>
      </c>
      <c r="F89" s="4" t="s">
        <v>1762</v>
      </c>
      <c r="G89" s="4" t="s">
        <v>1508</v>
      </c>
      <c r="J89" s="4" t="s">
        <v>2075</v>
      </c>
    </row>
    <row r="90" spans="1:10">
      <c r="A90" s="4">
        <v>89</v>
      </c>
      <c r="B90" s="4" t="s">
        <v>1450</v>
      </c>
      <c r="C90" s="4" t="s">
        <v>87</v>
      </c>
      <c r="D90" s="4" t="s">
        <v>1763</v>
      </c>
      <c r="E90" s="4" t="s">
        <v>1764</v>
      </c>
      <c r="F90" s="4" t="s">
        <v>1765</v>
      </c>
      <c r="G90" s="4" t="s">
        <v>1766</v>
      </c>
      <c r="J90" s="4" t="s">
        <v>2075</v>
      </c>
    </row>
    <row r="91" spans="1:10">
      <c r="A91" s="4">
        <v>90</v>
      </c>
      <c r="B91" s="4" t="s">
        <v>1450</v>
      </c>
      <c r="C91" s="4" t="s">
        <v>87</v>
      </c>
      <c r="D91" s="4" t="s">
        <v>1767</v>
      </c>
      <c r="E91" s="4" t="s">
        <v>1768</v>
      </c>
      <c r="F91" s="4" t="s">
        <v>1769</v>
      </c>
      <c r="G91" s="4" t="s">
        <v>1770</v>
      </c>
      <c r="J91" s="4" t="s">
        <v>2075</v>
      </c>
    </row>
    <row r="92" spans="1:10">
      <c r="A92" s="4">
        <v>91</v>
      </c>
      <c r="B92" s="4" t="s">
        <v>1450</v>
      </c>
      <c r="C92" s="4" t="s">
        <v>87</v>
      </c>
      <c r="D92" s="4" t="s">
        <v>1771</v>
      </c>
      <c r="E92" s="4" t="s">
        <v>1772</v>
      </c>
      <c r="F92" s="4" t="s">
        <v>1773</v>
      </c>
      <c r="G92" s="4" t="s">
        <v>1462</v>
      </c>
      <c r="J92" s="4" t="s">
        <v>2075</v>
      </c>
    </row>
    <row r="93" spans="1:10">
      <c r="A93" s="4">
        <v>92</v>
      </c>
      <c r="B93" s="4" t="s">
        <v>1450</v>
      </c>
      <c r="C93" s="4" t="s">
        <v>87</v>
      </c>
      <c r="D93" s="4" t="s">
        <v>1774</v>
      </c>
      <c r="E93" s="4" t="s">
        <v>1775</v>
      </c>
      <c r="F93" s="4" t="s">
        <v>1776</v>
      </c>
      <c r="G93" s="4" t="s">
        <v>1704</v>
      </c>
      <c r="J93" s="4" t="s">
        <v>2075</v>
      </c>
    </row>
    <row r="94" spans="1:10">
      <c r="A94" s="4">
        <v>93</v>
      </c>
      <c r="B94" s="4" t="s">
        <v>1450</v>
      </c>
      <c r="C94" s="4" t="s">
        <v>87</v>
      </c>
      <c r="D94" s="4" t="s">
        <v>1777</v>
      </c>
      <c r="E94" s="4" t="s">
        <v>1778</v>
      </c>
      <c r="F94" s="4" t="s">
        <v>1779</v>
      </c>
      <c r="G94" s="4" t="s">
        <v>1508</v>
      </c>
      <c r="J94" s="4" t="s">
        <v>2075</v>
      </c>
    </row>
    <row r="95" spans="1:10">
      <c r="A95" s="4">
        <v>94</v>
      </c>
      <c r="B95" s="4" t="s">
        <v>1450</v>
      </c>
      <c r="C95" s="4" t="s">
        <v>87</v>
      </c>
      <c r="D95" s="4" t="s">
        <v>1780</v>
      </c>
      <c r="E95" s="4" t="s">
        <v>1781</v>
      </c>
      <c r="F95" s="4" t="s">
        <v>1782</v>
      </c>
      <c r="G95" s="4" t="s">
        <v>1504</v>
      </c>
      <c r="J95" s="4" t="s">
        <v>2075</v>
      </c>
    </row>
    <row r="96" spans="1:10">
      <c r="A96" s="4">
        <v>95</v>
      </c>
      <c r="B96" s="4" t="s">
        <v>1450</v>
      </c>
      <c r="C96" s="4" t="s">
        <v>87</v>
      </c>
      <c r="D96" s="4" t="s">
        <v>1783</v>
      </c>
      <c r="E96" s="4" t="s">
        <v>1784</v>
      </c>
      <c r="F96" s="4" t="s">
        <v>1785</v>
      </c>
      <c r="G96" s="4" t="s">
        <v>1485</v>
      </c>
      <c r="J96" s="4" t="s">
        <v>2075</v>
      </c>
    </row>
    <row r="97" spans="1:10">
      <c r="A97" s="4">
        <v>96</v>
      </c>
      <c r="B97" s="4" t="s">
        <v>1450</v>
      </c>
      <c r="C97" s="4" t="s">
        <v>87</v>
      </c>
      <c r="D97" s="4" t="s">
        <v>1786</v>
      </c>
      <c r="E97" s="4" t="s">
        <v>1787</v>
      </c>
      <c r="F97" s="4" t="s">
        <v>1788</v>
      </c>
      <c r="G97" s="4" t="s">
        <v>1485</v>
      </c>
      <c r="J97" s="4" t="s">
        <v>2075</v>
      </c>
    </row>
    <row r="98" spans="1:10">
      <c r="A98" s="4">
        <v>97</v>
      </c>
      <c r="B98" s="4" t="s">
        <v>1450</v>
      </c>
      <c r="C98" s="4" t="s">
        <v>87</v>
      </c>
      <c r="D98" s="4" t="s">
        <v>1789</v>
      </c>
      <c r="E98" s="4" t="s">
        <v>1790</v>
      </c>
      <c r="F98" s="4" t="s">
        <v>1791</v>
      </c>
      <c r="G98" s="4" t="s">
        <v>1485</v>
      </c>
      <c r="J98" s="4" t="s">
        <v>2075</v>
      </c>
    </row>
    <row r="99" spans="1:10">
      <c r="A99" s="4">
        <v>98</v>
      </c>
      <c r="B99" s="4" t="s">
        <v>1450</v>
      </c>
      <c r="C99" s="4" t="s">
        <v>87</v>
      </c>
      <c r="D99" s="4" t="s">
        <v>1792</v>
      </c>
      <c r="E99" s="4" t="s">
        <v>1793</v>
      </c>
      <c r="F99" s="4" t="s">
        <v>1794</v>
      </c>
      <c r="G99" s="4" t="s">
        <v>1485</v>
      </c>
      <c r="J99" s="4" t="s">
        <v>2075</v>
      </c>
    </row>
    <row r="100" spans="1:10">
      <c r="A100" s="4">
        <v>99</v>
      </c>
      <c r="B100" s="4" t="s">
        <v>1450</v>
      </c>
      <c r="C100" s="4" t="s">
        <v>87</v>
      </c>
      <c r="D100" s="4" t="s">
        <v>1795</v>
      </c>
      <c r="E100" s="4" t="s">
        <v>1796</v>
      </c>
      <c r="F100" s="4" t="s">
        <v>1797</v>
      </c>
      <c r="G100" s="4" t="s">
        <v>1485</v>
      </c>
      <c r="J100" s="4" t="s">
        <v>2075</v>
      </c>
    </row>
    <row r="101" spans="1:10">
      <c r="A101" s="4">
        <v>100</v>
      </c>
      <c r="B101" s="4" t="s">
        <v>1450</v>
      </c>
      <c r="C101" s="4" t="s">
        <v>87</v>
      </c>
      <c r="D101" s="4" t="s">
        <v>1798</v>
      </c>
      <c r="E101" s="4" t="s">
        <v>1799</v>
      </c>
      <c r="F101" s="4" t="s">
        <v>1800</v>
      </c>
      <c r="G101" s="4" t="s">
        <v>1801</v>
      </c>
      <c r="J101" s="4" t="s">
        <v>2075</v>
      </c>
    </row>
    <row r="102" spans="1:10">
      <c r="A102" s="4">
        <v>101</v>
      </c>
      <c r="B102" s="4" t="s">
        <v>1450</v>
      </c>
      <c r="C102" s="4" t="s">
        <v>87</v>
      </c>
      <c r="D102" s="4" t="s">
        <v>1802</v>
      </c>
      <c r="E102" s="4" t="s">
        <v>1803</v>
      </c>
      <c r="F102" s="4" t="s">
        <v>1804</v>
      </c>
      <c r="G102" s="4" t="s">
        <v>1473</v>
      </c>
      <c r="J102" s="4" t="s">
        <v>2075</v>
      </c>
    </row>
    <row r="103" spans="1:10">
      <c r="A103" s="4">
        <v>102</v>
      </c>
      <c r="B103" s="4" t="s">
        <v>1450</v>
      </c>
      <c r="C103" s="4" t="s">
        <v>87</v>
      </c>
      <c r="D103" s="4" t="s">
        <v>1805</v>
      </c>
      <c r="E103" s="4" t="s">
        <v>1806</v>
      </c>
      <c r="F103" s="4" t="s">
        <v>1807</v>
      </c>
      <c r="G103" s="4" t="s">
        <v>1536</v>
      </c>
      <c r="H103" s="4" t="s">
        <v>1808</v>
      </c>
      <c r="J103" s="4" t="s">
        <v>2075</v>
      </c>
    </row>
    <row r="104" spans="1:10">
      <c r="A104" s="4">
        <v>103</v>
      </c>
      <c r="B104" s="4" t="s">
        <v>1450</v>
      </c>
      <c r="C104" s="4" t="s">
        <v>87</v>
      </c>
      <c r="D104" s="4" t="s">
        <v>1809</v>
      </c>
      <c r="E104" s="4" t="s">
        <v>1810</v>
      </c>
      <c r="F104" s="4" t="s">
        <v>1811</v>
      </c>
      <c r="G104" s="4" t="s">
        <v>1736</v>
      </c>
      <c r="J104" s="4" t="s">
        <v>2075</v>
      </c>
    </row>
    <row r="105" spans="1:10">
      <c r="A105" s="4">
        <v>104</v>
      </c>
      <c r="B105" s="4" t="s">
        <v>1450</v>
      </c>
      <c r="C105" s="4" t="s">
        <v>87</v>
      </c>
      <c r="D105" s="4" t="s">
        <v>1812</v>
      </c>
      <c r="E105" s="4" t="s">
        <v>1813</v>
      </c>
      <c r="F105" s="4" t="s">
        <v>1814</v>
      </c>
      <c r="G105" s="4" t="s">
        <v>1485</v>
      </c>
      <c r="J105" s="4" t="s">
        <v>2075</v>
      </c>
    </row>
    <row r="106" spans="1:10">
      <c r="A106" s="4">
        <v>105</v>
      </c>
      <c r="B106" s="4" t="s">
        <v>1450</v>
      </c>
      <c r="C106" s="4" t="s">
        <v>87</v>
      </c>
      <c r="D106" s="4" t="s">
        <v>1815</v>
      </c>
      <c r="E106" s="4" t="s">
        <v>1816</v>
      </c>
      <c r="F106" s="4" t="s">
        <v>1817</v>
      </c>
      <c r="G106" s="4" t="s">
        <v>1818</v>
      </c>
      <c r="J106" s="4" t="s">
        <v>2075</v>
      </c>
    </row>
    <row r="107" spans="1:10">
      <c r="A107" s="4">
        <v>106</v>
      </c>
      <c r="B107" s="4" t="s">
        <v>1450</v>
      </c>
      <c r="C107" s="4" t="s">
        <v>87</v>
      </c>
      <c r="D107" s="4" t="s">
        <v>1819</v>
      </c>
      <c r="E107" s="4" t="s">
        <v>1820</v>
      </c>
      <c r="F107" s="4" t="s">
        <v>1821</v>
      </c>
      <c r="G107" s="4" t="s">
        <v>1481</v>
      </c>
      <c r="J107" s="4" t="s">
        <v>2075</v>
      </c>
    </row>
    <row r="108" spans="1:10">
      <c r="A108" s="4">
        <v>107</v>
      </c>
      <c r="B108" s="4" t="s">
        <v>1450</v>
      </c>
      <c r="C108" s="4" t="s">
        <v>87</v>
      </c>
      <c r="D108" s="4" t="s">
        <v>1822</v>
      </c>
      <c r="E108" s="4" t="s">
        <v>1823</v>
      </c>
      <c r="F108" s="4" t="s">
        <v>1824</v>
      </c>
      <c r="G108" s="4" t="s">
        <v>1508</v>
      </c>
      <c r="J108" s="4" t="s">
        <v>2075</v>
      </c>
    </row>
    <row r="109" spans="1:10">
      <c r="A109" s="4">
        <v>108</v>
      </c>
      <c r="B109" s="4" t="s">
        <v>1450</v>
      </c>
      <c r="C109" s="4" t="s">
        <v>87</v>
      </c>
      <c r="D109" s="4" t="s">
        <v>1825</v>
      </c>
      <c r="E109" s="4" t="s">
        <v>1826</v>
      </c>
      <c r="F109" s="4" t="s">
        <v>1827</v>
      </c>
      <c r="G109" s="4" t="s">
        <v>1508</v>
      </c>
      <c r="J109" s="4" t="s">
        <v>2075</v>
      </c>
    </row>
    <row r="110" spans="1:10">
      <c r="A110" s="4">
        <v>109</v>
      </c>
      <c r="B110" s="4" t="s">
        <v>1450</v>
      </c>
      <c r="C110" s="4" t="s">
        <v>87</v>
      </c>
      <c r="D110" s="4" t="s">
        <v>1828</v>
      </c>
      <c r="E110" s="4" t="s">
        <v>1829</v>
      </c>
      <c r="F110" s="4" t="s">
        <v>1830</v>
      </c>
      <c r="G110" s="4" t="s">
        <v>1616</v>
      </c>
      <c r="J110" s="4" t="s">
        <v>2075</v>
      </c>
    </row>
    <row r="111" spans="1:10">
      <c r="A111" s="4">
        <v>110</v>
      </c>
      <c r="B111" s="4" t="s">
        <v>1450</v>
      </c>
      <c r="C111" s="4" t="s">
        <v>87</v>
      </c>
      <c r="D111" s="4" t="s">
        <v>1831</v>
      </c>
      <c r="E111" s="4" t="s">
        <v>1832</v>
      </c>
      <c r="F111" s="4" t="s">
        <v>1833</v>
      </c>
      <c r="G111" s="4" t="s">
        <v>1585</v>
      </c>
      <c r="J111" s="4" t="s">
        <v>2075</v>
      </c>
    </row>
    <row r="112" spans="1:10">
      <c r="A112" s="4">
        <v>111</v>
      </c>
      <c r="B112" s="4" t="s">
        <v>1450</v>
      </c>
      <c r="C112" s="4" t="s">
        <v>87</v>
      </c>
      <c r="D112" s="4" t="s">
        <v>1834</v>
      </c>
      <c r="E112" s="4" t="s">
        <v>1835</v>
      </c>
      <c r="F112" s="4" t="s">
        <v>1836</v>
      </c>
      <c r="G112" s="4" t="s">
        <v>1528</v>
      </c>
      <c r="J112" s="4" t="s">
        <v>2075</v>
      </c>
    </row>
    <row r="113" spans="1:10">
      <c r="A113" s="4">
        <v>112</v>
      </c>
      <c r="B113" s="4" t="s">
        <v>1450</v>
      </c>
      <c r="C113" s="4" t="s">
        <v>87</v>
      </c>
      <c r="D113" s="4" t="s">
        <v>1837</v>
      </c>
      <c r="E113" s="4" t="s">
        <v>1838</v>
      </c>
      <c r="F113" s="4" t="s">
        <v>1839</v>
      </c>
      <c r="G113" s="4" t="s">
        <v>1485</v>
      </c>
      <c r="H113" s="4" t="s">
        <v>1840</v>
      </c>
      <c r="J113" s="4" t="s">
        <v>2075</v>
      </c>
    </row>
    <row r="114" spans="1:10">
      <c r="A114" s="4">
        <v>113</v>
      </c>
      <c r="B114" s="4" t="s">
        <v>1450</v>
      </c>
      <c r="C114" s="4" t="s">
        <v>87</v>
      </c>
      <c r="D114" s="4" t="s">
        <v>1841</v>
      </c>
      <c r="E114" s="4" t="s">
        <v>1842</v>
      </c>
      <c r="F114" s="4" t="s">
        <v>1843</v>
      </c>
      <c r="G114" s="4" t="s">
        <v>1485</v>
      </c>
      <c r="J114" s="4" t="s">
        <v>2075</v>
      </c>
    </row>
    <row r="115" spans="1:10">
      <c r="A115" s="4">
        <v>114</v>
      </c>
      <c r="B115" s="4" t="s">
        <v>1450</v>
      </c>
      <c r="C115" s="4" t="s">
        <v>87</v>
      </c>
      <c r="D115" s="4" t="s">
        <v>1844</v>
      </c>
      <c r="E115" s="4" t="s">
        <v>1845</v>
      </c>
      <c r="F115" s="4" t="s">
        <v>1846</v>
      </c>
      <c r="G115" s="4" t="s">
        <v>1766</v>
      </c>
      <c r="J115" s="4" t="s">
        <v>2075</v>
      </c>
    </row>
    <row r="116" spans="1:10">
      <c r="A116" s="4">
        <v>115</v>
      </c>
      <c r="B116" s="4" t="s">
        <v>1450</v>
      </c>
      <c r="C116" s="4" t="s">
        <v>87</v>
      </c>
      <c r="D116" s="4" t="s">
        <v>1847</v>
      </c>
      <c r="E116" s="4" t="s">
        <v>1848</v>
      </c>
      <c r="F116" s="4" t="s">
        <v>1849</v>
      </c>
      <c r="G116" s="4" t="s">
        <v>1818</v>
      </c>
      <c r="J116" s="4" t="s">
        <v>2075</v>
      </c>
    </row>
    <row r="117" spans="1:10">
      <c r="A117" s="4">
        <v>116</v>
      </c>
      <c r="B117" s="4" t="s">
        <v>1450</v>
      </c>
      <c r="C117" s="4" t="s">
        <v>87</v>
      </c>
      <c r="D117" s="4" t="s">
        <v>1850</v>
      </c>
      <c r="E117" s="4" t="s">
        <v>1851</v>
      </c>
      <c r="F117" s="4" t="s">
        <v>1852</v>
      </c>
      <c r="G117" s="4" t="s">
        <v>1853</v>
      </c>
      <c r="H117" s="4" t="s">
        <v>1854</v>
      </c>
      <c r="J117" s="4" t="s">
        <v>2075</v>
      </c>
    </row>
    <row r="118" spans="1:10">
      <c r="A118" s="4">
        <v>117</v>
      </c>
      <c r="B118" s="4" t="s">
        <v>1450</v>
      </c>
      <c r="C118" s="4" t="s">
        <v>87</v>
      </c>
      <c r="D118" s="4" t="s">
        <v>1855</v>
      </c>
      <c r="E118" s="4" t="s">
        <v>1856</v>
      </c>
      <c r="F118" s="4" t="s">
        <v>1857</v>
      </c>
      <c r="G118" s="4" t="s">
        <v>1637</v>
      </c>
      <c r="J118" s="4" t="s">
        <v>2075</v>
      </c>
    </row>
    <row r="119" spans="1:10">
      <c r="A119" s="4">
        <v>118</v>
      </c>
      <c r="B119" s="4" t="s">
        <v>1450</v>
      </c>
      <c r="C119" s="4" t="s">
        <v>87</v>
      </c>
      <c r="D119" s="4" t="s">
        <v>1858</v>
      </c>
      <c r="E119" s="4" t="s">
        <v>1859</v>
      </c>
      <c r="F119" s="4" t="s">
        <v>1860</v>
      </c>
      <c r="G119" s="4" t="s">
        <v>1853</v>
      </c>
      <c r="J119" s="4" t="s">
        <v>2075</v>
      </c>
    </row>
    <row r="120" spans="1:10">
      <c r="A120" s="4">
        <v>119</v>
      </c>
      <c r="B120" s="4" t="s">
        <v>1450</v>
      </c>
      <c r="C120" s="4" t="s">
        <v>87</v>
      </c>
      <c r="D120" s="4" t="s">
        <v>1861</v>
      </c>
      <c r="E120" s="4" t="s">
        <v>1862</v>
      </c>
      <c r="F120" s="4" t="s">
        <v>1863</v>
      </c>
      <c r="G120" s="4" t="s">
        <v>1641</v>
      </c>
      <c r="H120" s="4" t="s">
        <v>1864</v>
      </c>
      <c r="J120" s="4" t="s">
        <v>2075</v>
      </c>
    </row>
    <row r="121" spans="1:10">
      <c r="A121" s="4">
        <v>120</v>
      </c>
      <c r="B121" s="4" t="s">
        <v>1450</v>
      </c>
      <c r="C121" s="4" t="s">
        <v>87</v>
      </c>
      <c r="D121" s="4" t="s">
        <v>1865</v>
      </c>
      <c r="E121" s="4" t="s">
        <v>1866</v>
      </c>
      <c r="F121" s="4" t="s">
        <v>1867</v>
      </c>
      <c r="G121" s="4" t="s">
        <v>1732</v>
      </c>
      <c r="H121" s="4" t="s">
        <v>1868</v>
      </c>
      <c r="J121" s="4" t="s">
        <v>2075</v>
      </c>
    </row>
    <row r="122" spans="1:10">
      <c r="A122" s="4">
        <v>121</v>
      </c>
      <c r="B122" s="4" t="s">
        <v>1450</v>
      </c>
      <c r="C122" s="4" t="s">
        <v>87</v>
      </c>
      <c r="D122" s="4" t="s">
        <v>1869</v>
      </c>
      <c r="E122" s="4" t="s">
        <v>1870</v>
      </c>
      <c r="F122" s="4" t="s">
        <v>1871</v>
      </c>
      <c r="G122" s="4" t="s">
        <v>1508</v>
      </c>
      <c r="J122" s="4" t="s">
        <v>2075</v>
      </c>
    </row>
    <row r="123" spans="1:10">
      <c r="A123" s="4">
        <v>122</v>
      </c>
      <c r="B123" s="4" t="s">
        <v>1450</v>
      </c>
      <c r="C123" s="4" t="s">
        <v>87</v>
      </c>
      <c r="D123" s="4" t="s">
        <v>1872</v>
      </c>
      <c r="E123" s="4" t="s">
        <v>1873</v>
      </c>
      <c r="F123" s="4" t="s">
        <v>1874</v>
      </c>
      <c r="G123" s="4" t="s">
        <v>1585</v>
      </c>
      <c r="H123" s="4" t="s">
        <v>1875</v>
      </c>
      <c r="J123" s="4" t="s">
        <v>2075</v>
      </c>
    </row>
    <row r="124" spans="1:10">
      <c r="A124" s="4">
        <v>123</v>
      </c>
      <c r="B124" s="4" t="s">
        <v>1450</v>
      </c>
      <c r="C124" s="4" t="s">
        <v>87</v>
      </c>
      <c r="D124" s="4" t="s">
        <v>1876</v>
      </c>
      <c r="E124" s="4" t="s">
        <v>1877</v>
      </c>
      <c r="F124" s="4" t="s">
        <v>1878</v>
      </c>
      <c r="G124" s="4" t="s">
        <v>1585</v>
      </c>
      <c r="J124" s="4" t="s">
        <v>2075</v>
      </c>
    </row>
    <row r="125" spans="1:10">
      <c r="A125" s="4">
        <v>124</v>
      </c>
      <c r="B125" s="4" t="s">
        <v>1450</v>
      </c>
      <c r="C125" s="4" t="s">
        <v>87</v>
      </c>
      <c r="D125" s="4" t="s">
        <v>1879</v>
      </c>
      <c r="E125" s="4" t="s">
        <v>1880</v>
      </c>
      <c r="F125" s="4" t="s">
        <v>1881</v>
      </c>
      <c r="G125" s="4" t="s">
        <v>1508</v>
      </c>
      <c r="J125" s="4" t="s">
        <v>2075</v>
      </c>
    </row>
    <row r="126" spans="1:10">
      <c r="A126" s="4">
        <v>125</v>
      </c>
      <c r="B126" s="4" t="s">
        <v>1450</v>
      </c>
      <c r="C126" s="4" t="s">
        <v>87</v>
      </c>
      <c r="D126" s="4" t="s">
        <v>1882</v>
      </c>
      <c r="E126" s="4" t="s">
        <v>1883</v>
      </c>
      <c r="F126" s="4" t="s">
        <v>1884</v>
      </c>
      <c r="G126" s="4" t="s">
        <v>1508</v>
      </c>
      <c r="J126" s="4" t="s">
        <v>2075</v>
      </c>
    </row>
    <row r="127" spans="1:10">
      <c r="A127" s="4">
        <v>126</v>
      </c>
      <c r="B127" s="4" t="s">
        <v>1450</v>
      </c>
      <c r="C127" s="4" t="s">
        <v>87</v>
      </c>
      <c r="D127" s="4" t="s">
        <v>1885</v>
      </c>
      <c r="E127" s="4" t="s">
        <v>1886</v>
      </c>
      <c r="F127" s="4" t="s">
        <v>1887</v>
      </c>
      <c r="G127" s="4" t="s">
        <v>1558</v>
      </c>
      <c r="J127" s="4" t="s">
        <v>2075</v>
      </c>
    </row>
    <row r="128" spans="1:10">
      <c r="A128" s="4">
        <v>127</v>
      </c>
      <c r="B128" s="4" t="s">
        <v>1450</v>
      </c>
      <c r="C128" s="4" t="s">
        <v>87</v>
      </c>
      <c r="D128" s="4" t="s">
        <v>1888</v>
      </c>
      <c r="E128" s="4" t="s">
        <v>1889</v>
      </c>
      <c r="F128" s="4" t="s">
        <v>1890</v>
      </c>
      <c r="G128" s="4" t="s">
        <v>1504</v>
      </c>
      <c r="J128" s="4" t="s">
        <v>2075</v>
      </c>
    </row>
    <row r="129" spans="1:10">
      <c r="A129" s="4">
        <v>128</v>
      </c>
      <c r="B129" s="4" t="s">
        <v>1450</v>
      </c>
      <c r="C129" s="4" t="s">
        <v>87</v>
      </c>
      <c r="D129" s="4" t="s">
        <v>1891</v>
      </c>
      <c r="E129" s="4" t="s">
        <v>1892</v>
      </c>
      <c r="F129" s="4" t="s">
        <v>1893</v>
      </c>
      <c r="G129" s="4" t="s">
        <v>1732</v>
      </c>
      <c r="J129" s="4" t="s">
        <v>2075</v>
      </c>
    </row>
    <row r="130" spans="1:10">
      <c r="A130" s="4">
        <v>129</v>
      </c>
      <c r="B130" s="4" t="s">
        <v>1450</v>
      </c>
      <c r="C130" s="4" t="s">
        <v>87</v>
      </c>
      <c r="D130" s="4" t="s">
        <v>1894</v>
      </c>
      <c r="E130" s="4" t="s">
        <v>1895</v>
      </c>
      <c r="F130" s="4" t="s">
        <v>1896</v>
      </c>
      <c r="G130" s="4" t="s">
        <v>1473</v>
      </c>
      <c r="J130" s="4" t="s">
        <v>2075</v>
      </c>
    </row>
    <row r="131" spans="1:10">
      <c r="A131" s="4">
        <v>130</v>
      </c>
      <c r="B131" s="4" t="s">
        <v>1450</v>
      </c>
      <c r="C131" s="4" t="s">
        <v>87</v>
      </c>
      <c r="D131" s="4" t="s">
        <v>1897</v>
      </c>
      <c r="E131" s="4" t="s">
        <v>1898</v>
      </c>
      <c r="F131" s="4" t="s">
        <v>1899</v>
      </c>
      <c r="G131" s="4" t="s">
        <v>1577</v>
      </c>
      <c r="J131" s="4" t="s">
        <v>2075</v>
      </c>
    </row>
    <row r="132" spans="1:10">
      <c r="A132" s="4">
        <v>131</v>
      </c>
      <c r="B132" s="4" t="s">
        <v>1450</v>
      </c>
      <c r="C132" s="4" t="s">
        <v>87</v>
      </c>
      <c r="D132" s="4" t="s">
        <v>1900</v>
      </c>
      <c r="E132" s="4" t="s">
        <v>1901</v>
      </c>
      <c r="F132" s="4" t="s">
        <v>1902</v>
      </c>
      <c r="G132" s="4" t="s">
        <v>1704</v>
      </c>
      <c r="J132" s="4" t="s">
        <v>2075</v>
      </c>
    </row>
    <row r="133" spans="1:10">
      <c r="A133" s="4">
        <v>132</v>
      </c>
      <c r="B133" s="4" t="s">
        <v>1450</v>
      </c>
      <c r="C133" s="4" t="s">
        <v>87</v>
      </c>
      <c r="D133" s="4" t="s">
        <v>1903</v>
      </c>
      <c r="E133" s="4" t="s">
        <v>1904</v>
      </c>
      <c r="F133" s="4" t="s">
        <v>1905</v>
      </c>
      <c r="G133" s="4" t="s">
        <v>1508</v>
      </c>
      <c r="J133" s="4" t="s">
        <v>2075</v>
      </c>
    </row>
    <row r="134" spans="1:10">
      <c r="A134" s="4">
        <v>133</v>
      </c>
      <c r="B134" s="4" t="s">
        <v>1450</v>
      </c>
      <c r="C134" s="4" t="s">
        <v>87</v>
      </c>
      <c r="D134" s="4" t="s">
        <v>1906</v>
      </c>
      <c r="E134" s="4" t="s">
        <v>1907</v>
      </c>
      <c r="F134" s="4" t="s">
        <v>1908</v>
      </c>
      <c r="G134" s="4" t="s">
        <v>1818</v>
      </c>
      <c r="J134" s="4" t="s">
        <v>2075</v>
      </c>
    </row>
    <row r="135" spans="1:10">
      <c r="A135" s="4">
        <v>134</v>
      </c>
      <c r="B135" s="4" t="s">
        <v>1450</v>
      </c>
      <c r="C135" s="4" t="s">
        <v>87</v>
      </c>
      <c r="D135" s="4" t="s">
        <v>1909</v>
      </c>
      <c r="E135" s="4" t="s">
        <v>1910</v>
      </c>
      <c r="F135" s="4" t="s">
        <v>1911</v>
      </c>
      <c r="G135" s="4" t="s">
        <v>1912</v>
      </c>
      <c r="J135" s="4" t="s">
        <v>2075</v>
      </c>
    </row>
    <row r="136" spans="1:10">
      <c r="A136" s="4">
        <v>135</v>
      </c>
      <c r="B136" s="4" t="s">
        <v>1450</v>
      </c>
      <c r="C136" s="4" t="s">
        <v>87</v>
      </c>
      <c r="D136" s="4" t="s">
        <v>1913</v>
      </c>
      <c r="E136" s="4" t="s">
        <v>1914</v>
      </c>
      <c r="F136" s="4" t="s">
        <v>1915</v>
      </c>
      <c r="G136" s="4" t="s">
        <v>1551</v>
      </c>
      <c r="J136" s="4" t="s">
        <v>2075</v>
      </c>
    </row>
    <row r="137" spans="1:10">
      <c r="A137" s="4">
        <v>136</v>
      </c>
      <c r="B137" s="4" t="s">
        <v>1450</v>
      </c>
      <c r="C137" s="4" t="s">
        <v>87</v>
      </c>
      <c r="D137" s="4" t="s">
        <v>1916</v>
      </c>
      <c r="E137" s="4" t="s">
        <v>1917</v>
      </c>
      <c r="F137" s="4" t="s">
        <v>1918</v>
      </c>
      <c r="G137" s="4" t="s">
        <v>1589</v>
      </c>
      <c r="J137" s="4" t="s">
        <v>2075</v>
      </c>
    </row>
    <row r="138" spans="1:10">
      <c r="A138" s="4">
        <v>137</v>
      </c>
      <c r="B138" s="4" t="s">
        <v>1450</v>
      </c>
      <c r="C138" s="4" t="s">
        <v>87</v>
      </c>
      <c r="D138" s="4" t="s">
        <v>1919</v>
      </c>
      <c r="E138" s="4" t="s">
        <v>1920</v>
      </c>
      <c r="F138" s="4" t="s">
        <v>1921</v>
      </c>
      <c r="G138" s="4" t="s">
        <v>1536</v>
      </c>
      <c r="J138" s="4" t="s">
        <v>2075</v>
      </c>
    </row>
    <row r="139" spans="1:10">
      <c r="A139" s="4">
        <v>138</v>
      </c>
      <c r="B139" s="4" t="s">
        <v>1450</v>
      </c>
      <c r="C139" s="4" t="s">
        <v>87</v>
      </c>
      <c r="D139" s="4" t="s">
        <v>1922</v>
      </c>
      <c r="E139" s="4" t="s">
        <v>1923</v>
      </c>
      <c r="F139" s="4" t="s">
        <v>1924</v>
      </c>
      <c r="G139" s="4" t="s">
        <v>1925</v>
      </c>
      <c r="H139" s="4" t="s">
        <v>1926</v>
      </c>
      <c r="J139" s="4" t="s">
        <v>2075</v>
      </c>
    </row>
    <row r="140" spans="1:10">
      <c r="A140" s="4">
        <v>139</v>
      </c>
      <c r="B140" s="4" t="s">
        <v>1450</v>
      </c>
      <c r="C140" s="4" t="s">
        <v>87</v>
      </c>
      <c r="D140" s="4" t="s">
        <v>1927</v>
      </c>
      <c r="E140" s="4" t="s">
        <v>1928</v>
      </c>
      <c r="F140" s="4" t="s">
        <v>1929</v>
      </c>
      <c r="G140" s="4" t="s">
        <v>1623</v>
      </c>
      <c r="H140" s="4" t="s">
        <v>1930</v>
      </c>
      <c r="J140" s="4" t="s">
        <v>2075</v>
      </c>
    </row>
    <row r="141" spans="1:10">
      <c r="A141" s="4">
        <v>140</v>
      </c>
      <c r="B141" s="4" t="s">
        <v>1450</v>
      </c>
      <c r="C141" s="4" t="s">
        <v>87</v>
      </c>
      <c r="D141" s="4" t="s">
        <v>1931</v>
      </c>
      <c r="E141" s="4" t="s">
        <v>1932</v>
      </c>
      <c r="F141" s="4" t="s">
        <v>1933</v>
      </c>
      <c r="G141" s="4" t="s">
        <v>1508</v>
      </c>
      <c r="J141" s="4" t="s">
        <v>2075</v>
      </c>
    </row>
    <row r="142" spans="1:10">
      <c r="A142" s="4">
        <v>141</v>
      </c>
      <c r="B142" s="4" t="s">
        <v>1450</v>
      </c>
      <c r="C142" s="4" t="s">
        <v>87</v>
      </c>
      <c r="D142" s="4" t="s">
        <v>1934</v>
      </c>
      <c r="E142" s="4" t="s">
        <v>1935</v>
      </c>
      <c r="F142" s="4" t="s">
        <v>1936</v>
      </c>
      <c r="G142" s="4" t="s">
        <v>1602</v>
      </c>
      <c r="J142" s="4" t="s">
        <v>2075</v>
      </c>
    </row>
    <row r="143" spans="1:10">
      <c r="A143" s="4">
        <v>142</v>
      </c>
      <c r="B143" s="4" t="s">
        <v>1450</v>
      </c>
      <c r="C143" s="4" t="s">
        <v>87</v>
      </c>
      <c r="D143" s="4" t="s">
        <v>1937</v>
      </c>
      <c r="E143" s="4" t="s">
        <v>1938</v>
      </c>
      <c r="F143" s="4" t="s">
        <v>1939</v>
      </c>
      <c r="G143" s="4" t="s">
        <v>1732</v>
      </c>
      <c r="J143" s="4" t="s">
        <v>2075</v>
      </c>
    </row>
    <row r="144" spans="1:10">
      <c r="A144" s="4">
        <v>143</v>
      </c>
      <c r="B144" s="4" t="s">
        <v>1450</v>
      </c>
      <c r="C144" s="4" t="s">
        <v>87</v>
      </c>
      <c r="D144" s="4" t="s">
        <v>1940</v>
      </c>
      <c r="E144" s="4" t="s">
        <v>1941</v>
      </c>
      <c r="F144" s="4" t="s">
        <v>1942</v>
      </c>
      <c r="G144" s="4" t="s">
        <v>1462</v>
      </c>
      <c r="J144" s="4" t="s">
        <v>2075</v>
      </c>
    </row>
    <row r="145" spans="1:10">
      <c r="A145" s="4">
        <v>144</v>
      </c>
      <c r="B145" s="4" t="s">
        <v>1450</v>
      </c>
      <c r="C145" s="4" t="s">
        <v>87</v>
      </c>
      <c r="D145" s="4" t="s">
        <v>1943</v>
      </c>
      <c r="E145" s="4" t="s">
        <v>1944</v>
      </c>
      <c r="F145" s="4" t="s">
        <v>1945</v>
      </c>
      <c r="G145" s="4" t="s">
        <v>1508</v>
      </c>
      <c r="J145" s="4" t="s">
        <v>2075</v>
      </c>
    </row>
    <row r="146" spans="1:10">
      <c r="A146" s="4">
        <v>145</v>
      </c>
      <c r="B146" s="4" t="s">
        <v>1450</v>
      </c>
      <c r="C146" s="4" t="s">
        <v>87</v>
      </c>
      <c r="D146" s="4" t="s">
        <v>1946</v>
      </c>
      <c r="E146" s="4" t="s">
        <v>1947</v>
      </c>
      <c r="F146" s="4" t="s">
        <v>1948</v>
      </c>
      <c r="G146" s="4" t="s">
        <v>1853</v>
      </c>
      <c r="J146" s="4" t="s">
        <v>2075</v>
      </c>
    </row>
    <row r="147" spans="1:10">
      <c r="A147" s="4">
        <v>146</v>
      </c>
      <c r="B147" s="4" t="s">
        <v>1450</v>
      </c>
      <c r="C147" s="4" t="s">
        <v>87</v>
      </c>
      <c r="D147" s="4" t="s">
        <v>1949</v>
      </c>
      <c r="E147" s="4" t="s">
        <v>1950</v>
      </c>
      <c r="F147" s="4" t="s">
        <v>1951</v>
      </c>
      <c r="G147" s="4" t="s">
        <v>1732</v>
      </c>
      <c r="J147" s="4" t="s">
        <v>2075</v>
      </c>
    </row>
    <row r="148" spans="1:10">
      <c r="A148" s="4">
        <v>147</v>
      </c>
      <c r="B148" s="4" t="s">
        <v>1450</v>
      </c>
      <c r="C148" s="4" t="s">
        <v>87</v>
      </c>
      <c r="D148" s="4" t="s">
        <v>1952</v>
      </c>
      <c r="E148" s="4" t="s">
        <v>1953</v>
      </c>
      <c r="F148" s="4" t="s">
        <v>1954</v>
      </c>
      <c r="G148" s="4" t="s">
        <v>1485</v>
      </c>
      <c r="J148" s="4" t="s">
        <v>2075</v>
      </c>
    </row>
    <row r="149" spans="1:10">
      <c r="A149" s="4">
        <v>148</v>
      </c>
      <c r="B149" s="4" t="s">
        <v>1450</v>
      </c>
      <c r="C149" s="4" t="s">
        <v>87</v>
      </c>
      <c r="D149" s="4" t="s">
        <v>1955</v>
      </c>
      <c r="E149" s="4" t="s">
        <v>1956</v>
      </c>
      <c r="F149" s="4" t="s">
        <v>1957</v>
      </c>
      <c r="G149" s="4" t="s">
        <v>1958</v>
      </c>
      <c r="J149" s="4" t="s">
        <v>2075</v>
      </c>
    </row>
    <row r="150" spans="1:10">
      <c r="A150" s="4">
        <v>149</v>
      </c>
      <c r="B150" s="4" t="s">
        <v>1450</v>
      </c>
      <c r="C150" s="4" t="s">
        <v>87</v>
      </c>
      <c r="D150" s="4" t="s">
        <v>1959</v>
      </c>
      <c r="E150" s="4" t="s">
        <v>1960</v>
      </c>
      <c r="F150" s="4" t="s">
        <v>1961</v>
      </c>
      <c r="G150" s="4" t="s">
        <v>1641</v>
      </c>
      <c r="J150" s="4" t="s">
        <v>2075</v>
      </c>
    </row>
    <row r="151" spans="1:10">
      <c r="A151" s="4">
        <v>150</v>
      </c>
      <c r="B151" s="4" t="s">
        <v>1450</v>
      </c>
      <c r="C151" s="4" t="s">
        <v>87</v>
      </c>
      <c r="D151" s="4" t="s">
        <v>1962</v>
      </c>
      <c r="E151" s="4" t="s">
        <v>1963</v>
      </c>
      <c r="F151" s="4" t="s">
        <v>1964</v>
      </c>
      <c r="G151" s="4" t="s">
        <v>1481</v>
      </c>
      <c r="J151" s="4" t="s">
        <v>2075</v>
      </c>
    </row>
    <row r="152" spans="1:10">
      <c r="A152" s="4">
        <v>151</v>
      </c>
      <c r="B152" s="4" t="s">
        <v>1450</v>
      </c>
      <c r="C152" s="4" t="s">
        <v>87</v>
      </c>
      <c r="D152" s="4" t="s">
        <v>1965</v>
      </c>
      <c r="E152" s="4" t="s">
        <v>1963</v>
      </c>
      <c r="F152" s="4" t="s">
        <v>1966</v>
      </c>
      <c r="G152" s="4" t="s">
        <v>1508</v>
      </c>
      <c r="J152" s="4" t="s">
        <v>2075</v>
      </c>
    </row>
    <row r="153" spans="1:10">
      <c r="A153" s="4">
        <v>152</v>
      </c>
      <c r="B153" s="4" t="s">
        <v>1450</v>
      </c>
      <c r="C153" s="4" t="s">
        <v>87</v>
      </c>
      <c r="D153" s="4" t="s">
        <v>1967</v>
      </c>
      <c r="E153" s="4" t="s">
        <v>1968</v>
      </c>
      <c r="F153" s="4" t="s">
        <v>1969</v>
      </c>
      <c r="G153" s="4" t="s">
        <v>1462</v>
      </c>
      <c r="J153" s="4" t="s">
        <v>2075</v>
      </c>
    </row>
    <row r="154" spans="1:10">
      <c r="A154" s="4">
        <v>153</v>
      </c>
      <c r="B154" s="4" t="s">
        <v>1450</v>
      </c>
      <c r="C154" s="4" t="s">
        <v>87</v>
      </c>
      <c r="D154" s="4" t="s">
        <v>1970</v>
      </c>
      <c r="E154" s="4" t="s">
        <v>1971</v>
      </c>
      <c r="F154" s="4" t="s">
        <v>1972</v>
      </c>
      <c r="G154" s="4" t="s">
        <v>1973</v>
      </c>
      <c r="J154" s="4" t="s">
        <v>2075</v>
      </c>
    </row>
    <row r="155" spans="1:10">
      <c r="A155" s="4">
        <v>154</v>
      </c>
      <c r="B155" s="4" t="s">
        <v>1450</v>
      </c>
      <c r="C155" s="4" t="s">
        <v>87</v>
      </c>
      <c r="D155" s="4" t="s">
        <v>1974</v>
      </c>
      <c r="E155" s="4" t="s">
        <v>1975</v>
      </c>
      <c r="F155" s="4" t="s">
        <v>1976</v>
      </c>
      <c r="G155" s="4" t="s">
        <v>1589</v>
      </c>
      <c r="J155" s="4" t="s">
        <v>2075</v>
      </c>
    </row>
    <row r="156" spans="1:10">
      <c r="A156" s="4">
        <v>155</v>
      </c>
      <c r="B156" s="4" t="s">
        <v>1450</v>
      </c>
      <c r="C156" s="4" t="s">
        <v>87</v>
      </c>
      <c r="D156" s="4" t="s">
        <v>1977</v>
      </c>
      <c r="E156" s="4" t="s">
        <v>1978</v>
      </c>
      <c r="F156" s="4" t="s">
        <v>1979</v>
      </c>
      <c r="G156" s="4" t="s">
        <v>1766</v>
      </c>
      <c r="J156" s="4" t="s">
        <v>2075</v>
      </c>
    </row>
    <row r="157" spans="1:10">
      <c r="A157" s="4">
        <v>156</v>
      </c>
      <c r="B157" s="4" t="s">
        <v>1450</v>
      </c>
      <c r="C157" s="4" t="s">
        <v>87</v>
      </c>
      <c r="D157" s="4" t="s">
        <v>1980</v>
      </c>
      <c r="E157" s="4" t="s">
        <v>1981</v>
      </c>
      <c r="F157" s="4" t="s">
        <v>1982</v>
      </c>
      <c r="G157" s="4" t="s">
        <v>1983</v>
      </c>
      <c r="H157" s="4" t="s">
        <v>1984</v>
      </c>
      <c r="J157" s="4" t="s">
        <v>2075</v>
      </c>
    </row>
    <row r="158" spans="1:10">
      <c r="A158" s="4">
        <v>157</v>
      </c>
      <c r="B158" s="4" t="s">
        <v>1450</v>
      </c>
      <c r="C158" s="4" t="s">
        <v>87</v>
      </c>
      <c r="D158" s="4" t="s">
        <v>1985</v>
      </c>
      <c r="E158" s="4" t="s">
        <v>1986</v>
      </c>
      <c r="F158" s="4" t="s">
        <v>1987</v>
      </c>
      <c r="G158" s="4" t="s">
        <v>1485</v>
      </c>
      <c r="J158" s="4" t="s">
        <v>2075</v>
      </c>
    </row>
    <row r="159" spans="1:10">
      <c r="A159" s="4">
        <v>158</v>
      </c>
      <c r="B159" s="4" t="s">
        <v>1450</v>
      </c>
      <c r="C159" s="4" t="s">
        <v>87</v>
      </c>
      <c r="D159" s="4" t="s">
        <v>1988</v>
      </c>
      <c r="E159" s="4" t="s">
        <v>1989</v>
      </c>
      <c r="F159" s="4" t="s">
        <v>1990</v>
      </c>
      <c r="G159" s="4" t="s">
        <v>1508</v>
      </c>
      <c r="J159" s="4" t="s">
        <v>2075</v>
      </c>
    </row>
    <row r="160" spans="1:10">
      <c r="A160" s="4">
        <v>159</v>
      </c>
      <c r="B160" s="4" t="s">
        <v>1450</v>
      </c>
      <c r="C160" s="4" t="s">
        <v>87</v>
      </c>
      <c r="D160" s="4" t="s">
        <v>1991</v>
      </c>
      <c r="E160" s="4" t="s">
        <v>1992</v>
      </c>
      <c r="F160" s="4" t="s">
        <v>1993</v>
      </c>
      <c r="G160" s="4" t="s">
        <v>1558</v>
      </c>
      <c r="J160" s="4" t="s">
        <v>2075</v>
      </c>
    </row>
    <row r="161" spans="1:10">
      <c r="A161" s="4">
        <v>160</v>
      </c>
      <c r="B161" s="4" t="s">
        <v>1450</v>
      </c>
      <c r="C161" s="4" t="s">
        <v>87</v>
      </c>
      <c r="D161" s="4" t="s">
        <v>1994</v>
      </c>
      <c r="E161" s="4" t="s">
        <v>1995</v>
      </c>
      <c r="F161" s="4" t="s">
        <v>1996</v>
      </c>
      <c r="G161" s="4" t="s">
        <v>1562</v>
      </c>
      <c r="J161" s="4" t="s">
        <v>2075</v>
      </c>
    </row>
    <row r="162" spans="1:10">
      <c r="A162" s="4">
        <v>161</v>
      </c>
      <c r="B162" s="4" t="s">
        <v>1450</v>
      </c>
      <c r="C162" s="4" t="s">
        <v>87</v>
      </c>
      <c r="D162" s="4" t="s">
        <v>1997</v>
      </c>
      <c r="E162" s="4" t="s">
        <v>1998</v>
      </c>
      <c r="F162" s="4" t="s">
        <v>1999</v>
      </c>
      <c r="G162" s="4" t="s">
        <v>1718</v>
      </c>
      <c r="J162" s="4" t="s">
        <v>2075</v>
      </c>
    </row>
    <row r="163" spans="1:10">
      <c r="A163" s="4">
        <v>162</v>
      </c>
      <c r="B163" s="4" t="s">
        <v>1450</v>
      </c>
      <c r="C163" s="4" t="s">
        <v>87</v>
      </c>
      <c r="D163" s="4" t="s">
        <v>2000</v>
      </c>
      <c r="E163" s="4" t="s">
        <v>2001</v>
      </c>
      <c r="F163" s="4" t="s">
        <v>2002</v>
      </c>
      <c r="G163" s="4" t="s">
        <v>1766</v>
      </c>
      <c r="J163" s="4" t="s">
        <v>2075</v>
      </c>
    </row>
    <row r="164" spans="1:10">
      <c r="A164" s="4">
        <v>163</v>
      </c>
      <c r="B164" s="4" t="s">
        <v>1450</v>
      </c>
      <c r="C164" s="4" t="s">
        <v>87</v>
      </c>
      <c r="D164" s="4" t="s">
        <v>2003</v>
      </c>
      <c r="E164" s="4" t="s">
        <v>2004</v>
      </c>
      <c r="F164" s="4" t="s">
        <v>2005</v>
      </c>
      <c r="G164" s="4" t="s">
        <v>1743</v>
      </c>
      <c r="J164" s="4" t="s">
        <v>2075</v>
      </c>
    </row>
    <row r="165" spans="1:10">
      <c r="A165" s="4">
        <v>164</v>
      </c>
      <c r="B165" s="4" t="s">
        <v>1450</v>
      </c>
      <c r="C165" s="4" t="s">
        <v>87</v>
      </c>
      <c r="D165" s="4" t="s">
        <v>2006</v>
      </c>
      <c r="E165" s="4" t="s">
        <v>2007</v>
      </c>
      <c r="F165" s="4" t="s">
        <v>2008</v>
      </c>
      <c r="G165" s="4" t="s">
        <v>1743</v>
      </c>
      <c r="J165" s="4" t="s">
        <v>2075</v>
      </c>
    </row>
    <row r="166" spans="1:10">
      <c r="A166" s="4">
        <v>165</v>
      </c>
      <c r="B166" s="4" t="s">
        <v>1450</v>
      </c>
      <c r="C166" s="4" t="s">
        <v>87</v>
      </c>
      <c r="D166" s="4" t="s">
        <v>2009</v>
      </c>
      <c r="E166" s="4" t="s">
        <v>2010</v>
      </c>
      <c r="F166" s="4" t="s">
        <v>2011</v>
      </c>
      <c r="G166" s="4" t="s">
        <v>1508</v>
      </c>
      <c r="J166" s="4" t="s">
        <v>2075</v>
      </c>
    </row>
    <row r="167" spans="1:10">
      <c r="A167" s="4">
        <v>166</v>
      </c>
      <c r="B167" s="4" t="s">
        <v>1450</v>
      </c>
      <c r="C167" s="4" t="s">
        <v>87</v>
      </c>
      <c r="D167" s="4" t="s">
        <v>2012</v>
      </c>
      <c r="E167" s="4" t="s">
        <v>2013</v>
      </c>
      <c r="F167" s="4" t="s">
        <v>2014</v>
      </c>
      <c r="G167" s="4" t="s">
        <v>1508</v>
      </c>
      <c r="J167" s="4" t="s">
        <v>2075</v>
      </c>
    </row>
    <row r="168" spans="1:10">
      <c r="A168" s="4">
        <v>167</v>
      </c>
      <c r="B168" s="4" t="s">
        <v>1450</v>
      </c>
      <c r="C168" s="4" t="s">
        <v>87</v>
      </c>
      <c r="D168" s="4" t="s">
        <v>2015</v>
      </c>
      <c r="E168" s="4" t="s">
        <v>2016</v>
      </c>
      <c r="F168" s="4" t="s">
        <v>2017</v>
      </c>
      <c r="G168" s="4" t="s">
        <v>1481</v>
      </c>
      <c r="J168" s="4" t="s">
        <v>2075</v>
      </c>
    </row>
    <row r="169" spans="1:10">
      <c r="A169" s="4">
        <v>168</v>
      </c>
      <c r="B169" s="4" t="s">
        <v>1450</v>
      </c>
      <c r="C169" s="4" t="s">
        <v>87</v>
      </c>
      <c r="D169" s="4" t="s">
        <v>2018</v>
      </c>
      <c r="E169" s="4" t="s">
        <v>2019</v>
      </c>
      <c r="F169" s="4" t="s">
        <v>2020</v>
      </c>
      <c r="G169" s="4" t="s">
        <v>1508</v>
      </c>
      <c r="J169" s="4" t="s">
        <v>2075</v>
      </c>
    </row>
    <row r="170" spans="1:10">
      <c r="A170" s="4">
        <v>169</v>
      </c>
      <c r="B170" s="4" t="s">
        <v>1450</v>
      </c>
      <c r="C170" s="4" t="s">
        <v>87</v>
      </c>
      <c r="D170" s="4" t="s">
        <v>2021</v>
      </c>
      <c r="E170" s="4" t="s">
        <v>2022</v>
      </c>
      <c r="F170" s="4" t="s">
        <v>2023</v>
      </c>
      <c r="G170" s="4" t="s">
        <v>1462</v>
      </c>
      <c r="J170" s="4" t="s">
        <v>2075</v>
      </c>
    </row>
    <row r="171" spans="1:10">
      <c r="A171" s="4">
        <v>170</v>
      </c>
      <c r="B171" s="4" t="s">
        <v>1450</v>
      </c>
      <c r="C171" s="4" t="s">
        <v>87</v>
      </c>
      <c r="D171" s="4" t="s">
        <v>2024</v>
      </c>
      <c r="E171" s="4" t="s">
        <v>2025</v>
      </c>
      <c r="F171" s="4" t="s">
        <v>2026</v>
      </c>
      <c r="G171" s="4" t="s">
        <v>1508</v>
      </c>
      <c r="H171" s="4" t="s">
        <v>2027</v>
      </c>
      <c r="J171" s="4" t="s">
        <v>2075</v>
      </c>
    </row>
    <row r="172" spans="1:10">
      <c r="A172" s="4">
        <v>171</v>
      </c>
      <c r="B172" s="4" t="s">
        <v>1450</v>
      </c>
      <c r="C172" s="4" t="s">
        <v>87</v>
      </c>
      <c r="D172" s="4" t="s">
        <v>2028</v>
      </c>
      <c r="E172" s="4" t="s">
        <v>2029</v>
      </c>
      <c r="F172" s="4" t="s">
        <v>2030</v>
      </c>
      <c r="G172" s="4" t="s">
        <v>1473</v>
      </c>
      <c r="J172" s="4" t="s">
        <v>2075</v>
      </c>
    </row>
    <row r="173" spans="1:10">
      <c r="A173" s="4">
        <v>172</v>
      </c>
      <c r="B173" s="4" t="s">
        <v>1450</v>
      </c>
      <c r="C173" s="4" t="s">
        <v>87</v>
      </c>
      <c r="D173" s="4" t="s">
        <v>2031</v>
      </c>
      <c r="E173" s="4" t="s">
        <v>2032</v>
      </c>
      <c r="F173" s="4" t="s">
        <v>2033</v>
      </c>
      <c r="G173" s="4" t="s">
        <v>1648</v>
      </c>
      <c r="J173" s="4" t="s">
        <v>2075</v>
      </c>
    </row>
    <row r="174" spans="1:10">
      <c r="A174" s="4">
        <v>173</v>
      </c>
      <c r="B174" s="4" t="s">
        <v>1450</v>
      </c>
      <c r="C174" s="4" t="s">
        <v>87</v>
      </c>
      <c r="D174" s="4" t="s">
        <v>2034</v>
      </c>
      <c r="E174" s="4" t="s">
        <v>2035</v>
      </c>
      <c r="F174" s="4" t="s">
        <v>2036</v>
      </c>
      <c r="G174" s="4" t="s">
        <v>1818</v>
      </c>
      <c r="J174" s="4" t="s">
        <v>2075</v>
      </c>
    </row>
    <row r="175" spans="1:10">
      <c r="A175" s="4">
        <v>174</v>
      </c>
      <c r="B175" s="4" t="s">
        <v>1450</v>
      </c>
      <c r="C175" s="4" t="s">
        <v>87</v>
      </c>
      <c r="D175" s="4" t="s">
        <v>2037</v>
      </c>
      <c r="E175" s="4" t="s">
        <v>2038</v>
      </c>
      <c r="F175" s="4" t="s">
        <v>2039</v>
      </c>
      <c r="G175" s="4" t="s">
        <v>1508</v>
      </c>
      <c r="H175" s="4" t="s">
        <v>2040</v>
      </c>
      <c r="J175" s="4" t="s">
        <v>2075</v>
      </c>
    </row>
    <row r="176" spans="1:10">
      <c r="A176" s="4">
        <v>175</v>
      </c>
      <c r="B176" s="4" t="s">
        <v>1450</v>
      </c>
      <c r="C176" s="4" t="s">
        <v>87</v>
      </c>
      <c r="D176" s="4" t="s">
        <v>2041</v>
      </c>
      <c r="E176" s="4" t="s">
        <v>2042</v>
      </c>
      <c r="F176" s="4" t="s">
        <v>1476</v>
      </c>
      <c r="G176" s="4" t="s">
        <v>2043</v>
      </c>
      <c r="J176" s="4" t="s">
        <v>2075</v>
      </c>
    </row>
    <row r="177" spans="1:10">
      <c r="A177" s="4">
        <v>176</v>
      </c>
      <c r="B177" s="4" t="s">
        <v>1450</v>
      </c>
      <c r="C177" s="4" t="s">
        <v>87</v>
      </c>
      <c r="D177" s="4" t="s">
        <v>2044</v>
      </c>
      <c r="E177" s="4" t="s">
        <v>2045</v>
      </c>
      <c r="F177" s="4" t="s">
        <v>2046</v>
      </c>
      <c r="G177" s="4" t="s">
        <v>1454</v>
      </c>
      <c r="H177" s="4" t="s">
        <v>2047</v>
      </c>
      <c r="J177" s="4" t="s">
        <v>2075</v>
      </c>
    </row>
    <row r="178" spans="1:10">
      <c r="A178" s="4">
        <v>177</v>
      </c>
      <c r="B178" s="4" t="s">
        <v>1450</v>
      </c>
      <c r="C178" s="4" t="s">
        <v>87</v>
      </c>
      <c r="D178" s="4" t="s">
        <v>2048</v>
      </c>
      <c r="E178" s="4" t="s">
        <v>2049</v>
      </c>
      <c r="F178" s="4" t="s">
        <v>2050</v>
      </c>
      <c r="G178" s="4" t="s">
        <v>1648</v>
      </c>
      <c r="J178" s="4" t="s">
        <v>2075</v>
      </c>
    </row>
    <row r="179" spans="1:10">
      <c r="A179" s="4">
        <v>178</v>
      </c>
      <c r="B179" s="4" t="s">
        <v>1450</v>
      </c>
      <c r="C179" s="4" t="s">
        <v>87</v>
      </c>
      <c r="D179" s="4" t="s">
        <v>2051</v>
      </c>
      <c r="E179" s="4" t="s">
        <v>2052</v>
      </c>
      <c r="F179" s="4" t="s">
        <v>2053</v>
      </c>
      <c r="G179" s="4" t="s">
        <v>2043</v>
      </c>
      <c r="J179" s="4" t="s">
        <v>2075</v>
      </c>
    </row>
    <row r="180" spans="1:10">
      <c r="A180" s="4">
        <v>179</v>
      </c>
      <c r="B180" s="4" t="s">
        <v>1450</v>
      </c>
      <c r="C180" s="4" t="s">
        <v>87</v>
      </c>
      <c r="D180" s="4" t="s">
        <v>2054</v>
      </c>
      <c r="E180" s="4" t="s">
        <v>2052</v>
      </c>
      <c r="F180" s="4" t="s">
        <v>2053</v>
      </c>
      <c r="G180" s="4" t="s">
        <v>2055</v>
      </c>
      <c r="J180" s="4" t="s">
        <v>2075</v>
      </c>
    </row>
    <row r="181" spans="1:10">
      <c r="A181" s="4">
        <v>180</v>
      </c>
      <c r="B181" s="4" t="s">
        <v>1450</v>
      </c>
      <c r="C181" s="4" t="s">
        <v>87</v>
      </c>
      <c r="D181" s="4" t="s">
        <v>2056</v>
      </c>
      <c r="E181" s="4" t="s">
        <v>2057</v>
      </c>
      <c r="F181" s="4" t="s">
        <v>2058</v>
      </c>
      <c r="G181" s="4" t="s">
        <v>1616</v>
      </c>
      <c r="J181" s="4" t="s">
        <v>2075</v>
      </c>
    </row>
    <row r="182" spans="1:10">
      <c r="A182" s="4">
        <v>181</v>
      </c>
      <c r="B182" s="4" t="s">
        <v>1450</v>
      </c>
      <c r="C182" s="4" t="s">
        <v>87</v>
      </c>
      <c r="D182" s="4" t="s">
        <v>2059</v>
      </c>
      <c r="E182" s="4" t="s">
        <v>2060</v>
      </c>
      <c r="F182" s="4" t="s">
        <v>2061</v>
      </c>
      <c r="G182" s="4" t="s">
        <v>2062</v>
      </c>
      <c r="J182" s="4" t="s">
        <v>2075</v>
      </c>
    </row>
    <row r="183" spans="1:10">
      <c r="A183" s="4">
        <v>182</v>
      </c>
      <c r="B183" s="4" t="s">
        <v>1450</v>
      </c>
      <c r="C183" s="4" t="s">
        <v>87</v>
      </c>
      <c r="D183" s="4" t="s">
        <v>2063</v>
      </c>
      <c r="E183" s="4" t="s">
        <v>2064</v>
      </c>
      <c r="F183" s="4" t="s">
        <v>2065</v>
      </c>
      <c r="G183" s="4" t="s">
        <v>2066</v>
      </c>
      <c r="J183" s="4" t="s">
        <v>2075</v>
      </c>
    </row>
    <row r="184" spans="1:10">
      <c r="A184" s="4">
        <v>183</v>
      </c>
      <c r="B184" s="4" t="s">
        <v>1450</v>
      </c>
      <c r="C184" s="4" t="s">
        <v>87</v>
      </c>
      <c r="D184" s="4" t="s">
        <v>2067</v>
      </c>
      <c r="E184" s="4" t="s">
        <v>2068</v>
      </c>
      <c r="F184" s="4" t="s">
        <v>2069</v>
      </c>
      <c r="G184" s="4" t="s">
        <v>2070</v>
      </c>
      <c r="J184" s="4" t="s">
        <v>2075</v>
      </c>
    </row>
    <row r="185" spans="1:10">
      <c r="A185" s="4">
        <v>184</v>
      </c>
      <c r="B185" s="4" t="s">
        <v>1450</v>
      </c>
      <c r="C185" s="4" t="s">
        <v>87</v>
      </c>
      <c r="D185" s="4" t="s">
        <v>2071</v>
      </c>
      <c r="E185" s="4" t="s">
        <v>2072</v>
      </c>
      <c r="F185" s="4" t="s">
        <v>2073</v>
      </c>
      <c r="G185" s="4" t="s">
        <v>2074</v>
      </c>
      <c r="J185" s="4" t="s">
        <v>2075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8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6"/>
  </cols>
  <sheetData/>
  <sheetProtection formatColumns="0" formatRows="0"/>
  <phoneticPr fontId="2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8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28"/>
  </cols>
  <sheetData>
    <row r="1" spans="1:1">
      <c r="A1" s="238"/>
    </row>
  </sheetData>
  <phoneticPr fontId="8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40"/>
  </cols>
  <sheetData>
    <row r="1" spans="1:1">
      <c r="A1" s="741"/>
    </row>
  </sheetData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70"/>
  <sheetViews>
    <sheetView showGridLines="0" zoomScaleNormal="100" workbookViewId="0"/>
  </sheetViews>
  <sheetFormatPr defaultRowHeight="11.25"/>
  <cols>
    <col min="1" max="1" width="9.140625" style="821"/>
  </cols>
  <sheetData>
    <row r="1" spans="1:4">
      <c r="A1" s="821" t="s">
        <v>1436</v>
      </c>
      <c r="B1" s="821" t="s">
        <v>477</v>
      </c>
      <c r="C1" s="821" t="s">
        <v>478</v>
      </c>
      <c r="D1" s="821" t="s">
        <v>1435</v>
      </c>
    </row>
    <row r="2" spans="1:4">
      <c r="A2" s="821">
        <v>1</v>
      </c>
      <c r="B2" s="821" t="s">
        <v>709</v>
      </c>
      <c r="C2" s="821" t="s">
        <v>709</v>
      </c>
      <c r="D2" s="821" t="s">
        <v>710</v>
      </c>
    </row>
    <row r="3" spans="1:4">
      <c r="A3" s="821">
        <v>2</v>
      </c>
      <c r="B3" s="821" t="s">
        <v>709</v>
      </c>
      <c r="C3" s="821" t="s">
        <v>711</v>
      </c>
      <c r="D3" s="821" t="s">
        <v>712</v>
      </c>
    </row>
    <row r="4" spans="1:4">
      <c r="A4" s="821">
        <v>3</v>
      </c>
      <c r="B4" s="821" t="s">
        <v>709</v>
      </c>
      <c r="C4" s="821" t="s">
        <v>713</v>
      </c>
      <c r="D4" s="821" t="s">
        <v>714</v>
      </c>
    </row>
    <row r="5" spans="1:4">
      <c r="A5" s="821">
        <v>4</v>
      </c>
      <c r="B5" s="821" t="s">
        <v>709</v>
      </c>
      <c r="C5" s="821" t="s">
        <v>715</v>
      </c>
      <c r="D5" s="821" t="s">
        <v>716</v>
      </c>
    </row>
    <row r="6" spans="1:4">
      <c r="A6" s="821">
        <v>5</v>
      </c>
      <c r="B6" s="821" t="s">
        <v>709</v>
      </c>
      <c r="C6" s="821" t="s">
        <v>717</v>
      </c>
      <c r="D6" s="821" t="s">
        <v>718</v>
      </c>
    </row>
    <row r="7" spans="1:4">
      <c r="A7" s="821">
        <v>6</v>
      </c>
      <c r="B7" s="821" t="s">
        <v>709</v>
      </c>
      <c r="C7" s="821" t="s">
        <v>719</v>
      </c>
      <c r="D7" s="821" t="s">
        <v>720</v>
      </c>
    </row>
    <row r="8" spans="1:4">
      <c r="A8" s="821">
        <v>7</v>
      </c>
      <c r="B8" s="821" t="s">
        <v>709</v>
      </c>
      <c r="C8" s="821" t="s">
        <v>721</v>
      </c>
      <c r="D8" s="821" t="s">
        <v>722</v>
      </c>
    </row>
    <row r="9" spans="1:4">
      <c r="A9" s="821">
        <v>8</v>
      </c>
      <c r="B9" s="821" t="s">
        <v>709</v>
      </c>
      <c r="C9" s="821" t="s">
        <v>723</v>
      </c>
      <c r="D9" s="821" t="s">
        <v>724</v>
      </c>
    </row>
    <row r="10" spans="1:4">
      <c r="A10" s="821">
        <v>9</v>
      </c>
      <c r="B10" s="821" t="s">
        <v>709</v>
      </c>
      <c r="C10" s="821" t="s">
        <v>725</v>
      </c>
      <c r="D10" s="821" t="s">
        <v>726</v>
      </c>
    </row>
    <row r="11" spans="1:4">
      <c r="A11" s="821">
        <v>10</v>
      </c>
      <c r="B11" s="821" t="s">
        <v>727</v>
      </c>
      <c r="C11" s="821" t="s">
        <v>729</v>
      </c>
      <c r="D11" s="821" t="s">
        <v>730</v>
      </c>
    </row>
    <row r="12" spans="1:4">
      <c r="A12" s="821">
        <v>11</v>
      </c>
      <c r="B12" s="821" t="s">
        <v>727</v>
      </c>
      <c r="C12" s="821" t="s">
        <v>727</v>
      </c>
      <c r="D12" s="821" t="s">
        <v>728</v>
      </c>
    </row>
    <row r="13" spans="1:4">
      <c r="A13" s="821">
        <v>12</v>
      </c>
      <c r="B13" s="821" t="s">
        <v>727</v>
      </c>
      <c r="C13" s="821" t="s">
        <v>731</v>
      </c>
      <c r="D13" s="821" t="s">
        <v>732</v>
      </c>
    </row>
    <row r="14" spans="1:4">
      <c r="A14" s="821">
        <v>13</v>
      </c>
      <c r="B14" s="821" t="s">
        <v>727</v>
      </c>
      <c r="C14" s="821" t="s">
        <v>733</v>
      </c>
      <c r="D14" s="821" t="s">
        <v>734</v>
      </c>
    </row>
    <row r="15" spans="1:4">
      <c r="A15" s="821">
        <v>14</v>
      </c>
      <c r="B15" s="821" t="s">
        <v>727</v>
      </c>
      <c r="C15" s="821" t="s">
        <v>735</v>
      </c>
      <c r="D15" s="821" t="s">
        <v>736</v>
      </c>
    </row>
    <row r="16" spans="1:4">
      <c r="A16" s="821">
        <v>15</v>
      </c>
      <c r="B16" s="821" t="s">
        <v>727</v>
      </c>
      <c r="C16" s="821" t="s">
        <v>737</v>
      </c>
      <c r="D16" s="821" t="s">
        <v>738</v>
      </c>
    </row>
    <row r="17" spans="1:4">
      <c r="A17" s="821">
        <v>16</v>
      </c>
      <c r="B17" s="821" t="s">
        <v>727</v>
      </c>
      <c r="C17" s="821" t="s">
        <v>739</v>
      </c>
      <c r="D17" s="821" t="s">
        <v>740</v>
      </c>
    </row>
    <row r="18" spans="1:4">
      <c r="A18" s="821">
        <v>17</v>
      </c>
      <c r="B18" s="821" t="s">
        <v>727</v>
      </c>
      <c r="C18" s="821" t="s">
        <v>741</v>
      </c>
      <c r="D18" s="821" t="s">
        <v>742</v>
      </c>
    </row>
    <row r="19" spans="1:4">
      <c r="A19" s="821">
        <v>18</v>
      </c>
      <c r="B19" s="821" t="s">
        <v>727</v>
      </c>
      <c r="C19" s="821" t="s">
        <v>743</v>
      </c>
      <c r="D19" s="821" t="s">
        <v>744</v>
      </c>
    </row>
    <row r="20" spans="1:4">
      <c r="A20" s="821">
        <v>19</v>
      </c>
      <c r="B20" s="821" t="s">
        <v>727</v>
      </c>
      <c r="C20" s="821" t="s">
        <v>745</v>
      </c>
      <c r="D20" s="821" t="s">
        <v>746</v>
      </c>
    </row>
    <row r="21" spans="1:4">
      <c r="A21" s="821">
        <v>20</v>
      </c>
      <c r="B21" s="821" t="s">
        <v>727</v>
      </c>
      <c r="C21" s="821" t="s">
        <v>747</v>
      </c>
      <c r="D21" s="821" t="s">
        <v>748</v>
      </c>
    </row>
    <row r="22" spans="1:4">
      <c r="A22" s="821">
        <v>21</v>
      </c>
      <c r="B22" s="821" t="s">
        <v>727</v>
      </c>
      <c r="C22" s="821" t="s">
        <v>749</v>
      </c>
      <c r="D22" s="821" t="s">
        <v>750</v>
      </c>
    </row>
    <row r="23" spans="1:4">
      <c r="A23" s="821">
        <v>22</v>
      </c>
      <c r="B23" s="821" t="s">
        <v>727</v>
      </c>
      <c r="C23" s="821" t="s">
        <v>751</v>
      </c>
      <c r="D23" s="821" t="s">
        <v>752</v>
      </c>
    </row>
    <row r="24" spans="1:4">
      <c r="A24" s="821">
        <v>23</v>
      </c>
      <c r="B24" s="821" t="s">
        <v>727</v>
      </c>
      <c r="C24" s="821" t="s">
        <v>753</v>
      </c>
      <c r="D24" s="821" t="s">
        <v>754</v>
      </c>
    </row>
    <row r="25" spans="1:4">
      <c r="A25" s="821">
        <v>24</v>
      </c>
      <c r="B25" s="821" t="s">
        <v>755</v>
      </c>
      <c r="C25" s="821" t="s">
        <v>755</v>
      </c>
      <c r="D25" s="821" t="s">
        <v>756</v>
      </c>
    </row>
    <row r="26" spans="1:4">
      <c r="A26" s="821">
        <v>25</v>
      </c>
      <c r="B26" s="821" t="s">
        <v>755</v>
      </c>
      <c r="C26" s="821" t="s">
        <v>757</v>
      </c>
      <c r="D26" s="821" t="s">
        <v>758</v>
      </c>
    </row>
    <row r="27" spans="1:4">
      <c r="A27" s="821">
        <v>26</v>
      </c>
      <c r="B27" s="821" t="s">
        <v>755</v>
      </c>
      <c r="C27" s="821" t="s">
        <v>759</v>
      </c>
      <c r="D27" s="821" t="s">
        <v>760</v>
      </c>
    </row>
    <row r="28" spans="1:4">
      <c r="A28" s="821">
        <v>27</v>
      </c>
      <c r="B28" s="821" t="s">
        <v>755</v>
      </c>
      <c r="C28" s="821" t="s">
        <v>761</v>
      </c>
      <c r="D28" s="821" t="s">
        <v>762</v>
      </c>
    </row>
    <row r="29" spans="1:4">
      <c r="A29" s="821">
        <v>28</v>
      </c>
      <c r="B29" s="821" t="s">
        <v>755</v>
      </c>
      <c r="C29" s="821" t="s">
        <v>763</v>
      </c>
      <c r="D29" s="821" t="s">
        <v>764</v>
      </c>
    </row>
    <row r="30" spans="1:4">
      <c r="A30" s="821">
        <v>29</v>
      </c>
      <c r="B30" s="821" t="s">
        <v>755</v>
      </c>
      <c r="C30" s="821" t="s">
        <v>765</v>
      </c>
      <c r="D30" s="821" t="s">
        <v>766</v>
      </c>
    </row>
    <row r="31" spans="1:4">
      <c r="A31" s="821">
        <v>30</v>
      </c>
      <c r="B31" s="821" t="s">
        <v>755</v>
      </c>
      <c r="C31" s="821" t="s">
        <v>767</v>
      </c>
      <c r="D31" s="821" t="s">
        <v>768</v>
      </c>
    </row>
    <row r="32" spans="1:4">
      <c r="A32" s="821">
        <v>31</v>
      </c>
      <c r="B32" s="821" t="s">
        <v>755</v>
      </c>
      <c r="C32" s="821" t="s">
        <v>769</v>
      </c>
      <c r="D32" s="821" t="s">
        <v>770</v>
      </c>
    </row>
    <row r="33" spans="1:4">
      <c r="A33" s="821">
        <v>32</v>
      </c>
      <c r="B33" s="821" t="s">
        <v>771</v>
      </c>
      <c r="C33" s="821" t="s">
        <v>773</v>
      </c>
      <c r="D33" s="821" t="s">
        <v>774</v>
      </c>
    </row>
    <row r="34" spans="1:4">
      <c r="A34" s="821">
        <v>33</v>
      </c>
      <c r="B34" s="821" t="s">
        <v>771</v>
      </c>
      <c r="C34" s="821" t="s">
        <v>771</v>
      </c>
      <c r="D34" s="821" t="s">
        <v>772</v>
      </c>
    </row>
    <row r="35" spans="1:4">
      <c r="A35" s="821">
        <v>34</v>
      </c>
      <c r="B35" s="821" t="s">
        <v>771</v>
      </c>
      <c r="C35" s="821" t="s">
        <v>775</v>
      </c>
      <c r="D35" s="821" t="s">
        <v>776</v>
      </c>
    </row>
    <row r="36" spans="1:4">
      <c r="A36" s="821">
        <v>35</v>
      </c>
      <c r="B36" s="821" t="s">
        <v>771</v>
      </c>
      <c r="C36" s="821" t="s">
        <v>777</v>
      </c>
      <c r="D36" s="821" t="s">
        <v>778</v>
      </c>
    </row>
    <row r="37" spans="1:4">
      <c r="A37" s="821">
        <v>36</v>
      </c>
      <c r="B37" s="821" t="s">
        <v>771</v>
      </c>
      <c r="C37" s="821" t="s">
        <v>779</v>
      </c>
      <c r="D37" s="821" t="s">
        <v>780</v>
      </c>
    </row>
    <row r="38" spans="1:4">
      <c r="A38" s="821">
        <v>37</v>
      </c>
      <c r="B38" s="821" t="s">
        <v>771</v>
      </c>
      <c r="C38" s="821" t="s">
        <v>781</v>
      </c>
      <c r="D38" s="821" t="s">
        <v>782</v>
      </c>
    </row>
    <row r="39" spans="1:4">
      <c r="A39" s="821">
        <v>38</v>
      </c>
      <c r="B39" s="821" t="s">
        <v>771</v>
      </c>
      <c r="C39" s="821" t="s">
        <v>783</v>
      </c>
      <c r="D39" s="821" t="s">
        <v>784</v>
      </c>
    </row>
    <row r="40" spans="1:4">
      <c r="A40" s="821">
        <v>39</v>
      </c>
      <c r="B40" s="821" t="s">
        <v>771</v>
      </c>
      <c r="C40" s="821" t="s">
        <v>785</v>
      </c>
      <c r="D40" s="821" t="s">
        <v>786</v>
      </c>
    </row>
    <row r="41" spans="1:4">
      <c r="A41" s="821">
        <v>40</v>
      </c>
      <c r="B41" s="821" t="s">
        <v>771</v>
      </c>
      <c r="C41" s="821" t="s">
        <v>787</v>
      </c>
      <c r="D41" s="821" t="s">
        <v>788</v>
      </c>
    </row>
    <row r="42" spans="1:4">
      <c r="A42" s="821">
        <v>41</v>
      </c>
      <c r="B42" s="821" t="s">
        <v>789</v>
      </c>
      <c r="C42" s="821" t="s">
        <v>789</v>
      </c>
      <c r="D42" s="821" t="s">
        <v>790</v>
      </c>
    </row>
    <row r="43" spans="1:4">
      <c r="A43" s="821">
        <v>42</v>
      </c>
      <c r="B43" s="821" t="s">
        <v>789</v>
      </c>
      <c r="C43" s="821" t="s">
        <v>791</v>
      </c>
      <c r="D43" s="821" t="s">
        <v>792</v>
      </c>
    </row>
    <row r="44" spans="1:4">
      <c r="A44" s="821">
        <v>43</v>
      </c>
      <c r="B44" s="821" t="s">
        <v>789</v>
      </c>
      <c r="C44" s="821" t="s">
        <v>793</v>
      </c>
      <c r="D44" s="821" t="s">
        <v>794</v>
      </c>
    </row>
    <row r="45" spans="1:4">
      <c r="A45" s="821">
        <v>44</v>
      </c>
      <c r="B45" s="821" t="s">
        <v>789</v>
      </c>
      <c r="C45" s="821" t="s">
        <v>795</v>
      </c>
      <c r="D45" s="821" t="s">
        <v>796</v>
      </c>
    </row>
    <row r="46" spans="1:4">
      <c r="A46" s="821">
        <v>45</v>
      </c>
      <c r="B46" s="821" t="s">
        <v>789</v>
      </c>
      <c r="C46" s="821" t="s">
        <v>797</v>
      </c>
      <c r="D46" s="821" t="s">
        <v>798</v>
      </c>
    </row>
    <row r="47" spans="1:4">
      <c r="A47" s="821">
        <v>46</v>
      </c>
      <c r="B47" s="821" t="s">
        <v>789</v>
      </c>
      <c r="C47" s="821" t="s">
        <v>799</v>
      </c>
      <c r="D47" s="821" t="s">
        <v>800</v>
      </c>
    </row>
    <row r="48" spans="1:4">
      <c r="A48" s="821">
        <v>47</v>
      </c>
      <c r="B48" s="821" t="s">
        <v>789</v>
      </c>
      <c r="C48" s="821" t="s">
        <v>801</v>
      </c>
      <c r="D48" s="821" t="s">
        <v>802</v>
      </c>
    </row>
    <row r="49" spans="1:4">
      <c r="A49" s="821">
        <v>48</v>
      </c>
      <c r="B49" s="821" t="s">
        <v>803</v>
      </c>
      <c r="C49" s="821" t="s">
        <v>803</v>
      </c>
      <c r="D49" s="821" t="s">
        <v>804</v>
      </c>
    </row>
    <row r="50" spans="1:4">
      <c r="A50" s="821">
        <v>49</v>
      </c>
      <c r="B50" s="821" t="s">
        <v>803</v>
      </c>
      <c r="C50" s="821" t="s">
        <v>805</v>
      </c>
      <c r="D50" s="821" t="s">
        <v>806</v>
      </c>
    </row>
    <row r="51" spans="1:4">
      <c r="A51" s="821">
        <v>50</v>
      </c>
      <c r="B51" s="821" t="s">
        <v>803</v>
      </c>
      <c r="C51" s="821" t="s">
        <v>807</v>
      </c>
      <c r="D51" s="821" t="s">
        <v>808</v>
      </c>
    </row>
    <row r="52" spans="1:4">
      <c r="A52" s="821">
        <v>51</v>
      </c>
      <c r="B52" s="821" t="s">
        <v>803</v>
      </c>
      <c r="C52" s="821" t="s">
        <v>809</v>
      </c>
      <c r="D52" s="821" t="s">
        <v>810</v>
      </c>
    </row>
    <row r="53" spans="1:4">
      <c r="A53" s="821">
        <v>52</v>
      </c>
      <c r="B53" s="821" t="s">
        <v>803</v>
      </c>
      <c r="C53" s="821" t="s">
        <v>811</v>
      </c>
      <c r="D53" s="821" t="s">
        <v>812</v>
      </c>
    </row>
    <row r="54" spans="1:4">
      <c r="A54" s="821">
        <v>53</v>
      </c>
      <c r="B54" s="821" t="s">
        <v>813</v>
      </c>
      <c r="C54" s="821" t="s">
        <v>815</v>
      </c>
      <c r="D54" s="821" t="s">
        <v>816</v>
      </c>
    </row>
    <row r="55" spans="1:4">
      <c r="A55" s="821">
        <v>54</v>
      </c>
      <c r="B55" s="821" t="s">
        <v>813</v>
      </c>
      <c r="C55" s="821" t="s">
        <v>813</v>
      </c>
      <c r="D55" s="821" t="s">
        <v>814</v>
      </c>
    </row>
    <row r="56" spans="1:4">
      <c r="A56" s="821">
        <v>55</v>
      </c>
      <c r="B56" s="821" t="s">
        <v>813</v>
      </c>
      <c r="C56" s="821" t="s">
        <v>817</v>
      </c>
      <c r="D56" s="821" t="s">
        <v>818</v>
      </c>
    </row>
    <row r="57" spans="1:4">
      <c r="A57" s="821">
        <v>56</v>
      </c>
      <c r="B57" s="821" t="s">
        <v>813</v>
      </c>
      <c r="C57" s="821" t="s">
        <v>819</v>
      </c>
      <c r="D57" s="821" t="s">
        <v>820</v>
      </c>
    </row>
    <row r="58" spans="1:4">
      <c r="A58" s="821">
        <v>57</v>
      </c>
      <c r="B58" s="821" t="s">
        <v>813</v>
      </c>
      <c r="C58" s="821" t="s">
        <v>821</v>
      </c>
      <c r="D58" s="821" t="s">
        <v>822</v>
      </c>
    </row>
    <row r="59" spans="1:4">
      <c r="A59" s="821">
        <v>58</v>
      </c>
      <c r="B59" s="821" t="s">
        <v>813</v>
      </c>
      <c r="C59" s="821" t="s">
        <v>823</v>
      </c>
      <c r="D59" s="821" t="s">
        <v>824</v>
      </c>
    </row>
    <row r="60" spans="1:4">
      <c r="A60" s="821">
        <v>59</v>
      </c>
      <c r="B60" s="821" t="s">
        <v>813</v>
      </c>
      <c r="C60" s="821" t="s">
        <v>825</v>
      </c>
      <c r="D60" s="821" t="s">
        <v>826</v>
      </c>
    </row>
    <row r="61" spans="1:4">
      <c r="A61" s="821">
        <v>60</v>
      </c>
      <c r="B61" s="821" t="s">
        <v>827</v>
      </c>
      <c r="C61" s="821" t="s">
        <v>827</v>
      </c>
      <c r="D61" s="821" t="s">
        <v>828</v>
      </c>
    </row>
    <row r="62" spans="1:4">
      <c r="A62" s="821">
        <v>61</v>
      </c>
      <c r="B62" s="821" t="s">
        <v>827</v>
      </c>
      <c r="C62" s="821" t="s">
        <v>829</v>
      </c>
      <c r="D62" s="821" t="s">
        <v>830</v>
      </c>
    </row>
    <row r="63" spans="1:4">
      <c r="A63" s="821">
        <v>62</v>
      </c>
      <c r="B63" s="821" t="s">
        <v>827</v>
      </c>
      <c r="C63" s="821" t="s">
        <v>831</v>
      </c>
      <c r="D63" s="821" t="s">
        <v>832</v>
      </c>
    </row>
    <row r="64" spans="1:4">
      <c r="A64" s="821">
        <v>63</v>
      </c>
      <c r="B64" s="821" t="s">
        <v>827</v>
      </c>
      <c r="C64" s="821" t="s">
        <v>833</v>
      </c>
      <c r="D64" s="821" t="s">
        <v>834</v>
      </c>
    </row>
    <row r="65" spans="1:4">
      <c r="A65" s="821">
        <v>64</v>
      </c>
      <c r="B65" s="821" t="s">
        <v>827</v>
      </c>
      <c r="C65" s="821" t="s">
        <v>835</v>
      </c>
      <c r="D65" s="821" t="s">
        <v>836</v>
      </c>
    </row>
    <row r="66" spans="1:4">
      <c r="A66" s="821">
        <v>65</v>
      </c>
      <c r="B66" s="821" t="s">
        <v>827</v>
      </c>
      <c r="C66" s="821" t="s">
        <v>837</v>
      </c>
      <c r="D66" s="821" t="s">
        <v>838</v>
      </c>
    </row>
    <row r="67" spans="1:4">
      <c r="A67" s="821">
        <v>66</v>
      </c>
      <c r="B67" s="821" t="s">
        <v>827</v>
      </c>
      <c r="C67" s="821" t="s">
        <v>839</v>
      </c>
      <c r="D67" s="821" t="s">
        <v>840</v>
      </c>
    </row>
    <row r="68" spans="1:4">
      <c r="A68" s="821">
        <v>67</v>
      </c>
      <c r="B68" s="821" t="s">
        <v>841</v>
      </c>
      <c r="C68" s="821" t="s">
        <v>843</v>
      </c>
      <c r="D68" s="821" t="s">
        <v>844</v>
      </c>
    </row>
    <row r="69" spans="1:4">
      <c r="A69" s="821">
        <v>68</v>
      </c>
      <c r="B69" s="821" t="s">
        <v>841</v>
      </c>
      <c r="C69" s="821" t="s">
        <v>841</v>
      </c>
      <c r="D69" s="821" t="s">
        <v>842</v>
      </c>
    </row>
    <row r="70" spans="1:4">
      <c r="A70" s="821">
        <v>69</v>
      </c>
      <c r="B70" s="821" t="s">
        <v>841</v>
      </c>
      <c r="C70" s="821" t="s">
        <v>845</v>
      </c>
      <c r="D70" s="821" t="s">
        <v>846</v>
      </c>
    </row>
    <row r="71" spans="1:4">
      <c r="A71" s="821">
        <v>70</v>
      </c>
      <c r="B71" s="821" t="s">
        <v>841</v>
      </c>
      <c r="C71" s="821" t="s">
        <v>847</v>
      </c>
      <c r="D71" s="821" t="s">
        <v>848</v>
      </c>
    </row>
    <row r="72" spans="1:4">
      <c r="A72" s="821">
        <v>71</v>
      </c>
      <c r="B72" s="821" t="s">
        <v>841</v>
      </c>
      <c r="C72" s="821" t="s">
        <v>849</v>
      </c>
      <c r="D72" s="821" t="s">
        <v>850</v>
      </c>
    </row>
    <row r="73" spans="1:4">
      <c r="A73" s="821">
        <v>72</v>
      </c>
      <c r="B73" s="821" t="s">
        <v>841</v>
      </c>
      <c r="C73" s="821" t="s">
        <v>851</v>
      </c>
      <c r="D73" s="821" t="s">
        <v>852</v>
      </c>
    </row>
    <row r="74" spans="1:4">
      <c r="A74" s="821">
        <v>73</v>
      </c>
      <c r="B74" s="821" t="s">
        <v>841</v>
      </c>
      <c r="C74" s="821" t="s">
        <v>853</v>
      </c>
      <c r="D74" s="821" t="s">
        <v>854</v>
      </c>
    </row>
    <row r="75" spans="1:4">
      <c r="A75" s="821">
        <v>74</v>
      </c>
      <c r="B75" s="821" t="s">
        <v>855</v>
      </c>
      <c r="C75" s="821" t="s">
        <v>857</v>
      </c>
      <c r="D75" s="821" t="s">
        <v>858</v>
      </c>
    </row>
    <row r="76" spans="1:4">
      <c r="A76" s="821">
        <v>75</v>
      </c>
      <c r="B76" s="821" t="s">
        <v>855</v>
      </c>
      <c r="C76" s="821" t="s">
        <v>855</v>
      </c>
      <c r="D76" s="821" t="s">
        <v>856</v>
      </c>
    </row>
    <row r="77" spans="1:4">
      <c r="A77" s="821">
        <v>76</v>
      </c>
      <c r="B77" s="821" t="s">
        <v>855</v>
      </c>
      <c r="C77" s="821" t="s">
        <v>859</v>
      </c>
      <c r="D77" s="821" t="s">
        <v>860</v>
      </c>
    </row>
    <row r="78" spans="1:4">
      <c r="A78" s="821">
        <v>77</v>
      </c>
      <c r="B78" s="821" t="s">
        <v>855</v>
      </c>
      <c r="C78" s="821" t="s">
        <v>861</v>
      </c>
      <c r="D78" s="821" t="s">
        <v>862</v>
      </c>
    </row>
    <row r="79" spans="1:4">
      <c r="A79" s="821">
        <v>78</v>
      </c>
      <c r="B79" s="821" t="s">
        <v>855</v>
      </c>
      <c r="C79" s="821" t="s">
        <v>863</v>
      </c>
      <c r="D79" s="821" t="s">
        <v>864</v>
      </c>
    </row>
    <row r="80" spans="1:4">
      <c r="A80" s="821">
        <v>79</v>
      </c>
      <c r="B80" s="821" t="s">
        <v>855</v>
      </c>
      <c r="C80" s="821" t="s">
        <v>865</v>
      </c>
      <c r="D80" s="821" t="s">
        <v>866</v>
      </c>
    </row>
    <row r="81" spans="1:4">
      <c r="A81" s="821">
        <v>80</v>
      </c>
      <c r="B81" s="821" t="s">
        <v>855</v>
      </c>
      <c r="C81" s="821" t="s">
        <v>867</v>
      </c>
      <c r="D81" s="821" t="s">
        <v>868</v>
      </c>
    </row>
    <row r="82" spans="1:4">
      <c r="A82" s="821">
        <v>81</v>
      </c>
      <c r="B82" s="821" t="s">
        <v>869</v>
      </c>
      <c r="C82" s="821" t="s">
        <v>869</v>
      </c>
      <c r="D82" s="821" t="s">
        <v>870</v>
      </c>
    </row>
    <row r="83" spans="1:4">
      <c r="A83" s="821">
        <v>82</v>
      </c>
      <c r="B83" s="821" t="s">
        <v>869</v>
      </c>
      <c r="C83" s="821" t="s">
        <v>871</v>
      </c>
      <c r="D83" s="821" t="s">
        <v>872</v>
      </c>
    </row>
    <row r="84" spans="1:4">
      <c r="A84" s="821">
        <v>83</v>
      </c>
      <c r="B84" s="821" t="s">
        <v>869</v>
      </c>
      <c r="C84" s="821" t="s">
        <v>873</v>
      </c>
      <c r="D84" s="821" t="s">
        <v>874</v>
      </c>
    </row>
    <row r="85" spans="1:4">
      <c r="A85" s="821">
        <v>84</v>
      </c>
      <c r="B85" s="821" t="s">
        <v>869</v>
      </c>
      <c r="C85" s="821" t="s">
        <v>875</v>
      </c>
      <c r="D85" s="821" t="s">
        <v>876</v>
      </c>
    </row>
    <row r="86" spans="1:4">
      <c r="A86" s="821">
        <v>85</v>
      </c>
      <c r="B86" s="821" t="s">
        <v>869</v>
      </c>
      <c r="C86" s="821" t="s">
        <v>877</v>
      </c>
      <c r="D86" s="821" t="s">
        <v>878</v>
      </c>
    </row>
    <row r="87" spans="1:4">
      <c r="A87" s="821">
        <v>86</v>
      </c>
      <c r="B87" s="821" t="s">
        <v>869</v>
      </c>
      <c r="C87" s="821" t="s">
        <v>879</v>
      </c>
      <c r="D87" s="821" t="s">
        <v>880</v>
      </c>
    </row>
    <row r="88" spans="1:4">
      <c r="A88" s="821">
        <v>87</v>
      </c>
      <c r="B88" s="821" t="s">
        <v>869</v>
      </c>
      <c r="C88" s="821" t="s">
        <v>881</v>
      </c>
      <c r="D88" s="821" t="s">
        <v>882</v>
      </c>
    </row>
    <row r="89" spans="1:4">
      <c r="A89" s="821">
        <v>88</v>
      </c>
      <c r="B89" s="821" t="s">
        <v>869</v>
      </c>
      <c r="C89" s="821" t="s">
        <v>883</v>
      </c>
      <c r="D89" s="821" t="s">
        <v>884</v>
      </c>
    </row>
    <row r="90" spans="1:4">
      <c r="A90" s="821">
        <v>89</v>
      </c>
      <c r="B90" s="821" t="s">
        <v>869</v>
      </c>
      <c r="C90" s="821" t="s">
        <v>885</v>
      </c>
      <c r="D90" s="821" t="s">
        <v>886</v>
      </c>
    </row>
    <row r="91" spans="1:4">
      <c r="A91" s="821">
        <v>90</v>
      </c>
      <c r="B91" s="821" t="s">
        <v>869</v>
      </c>
      <c r="C91" s="821" t="s">
        <v>887</v>
      </c>
      <c r="D91" s="821" t="s">
        <v>888</v>
      </c>
    </row>
    <row r="92" spans="1:4">
      <c r="A92" s="821">
        <v>91</v>
      </c>
      <c r="B92" s="821" t="s">
        <v>889</v>
      </c>
      <c r="C92" s="821" t="s">
        <v>891</v>
      </c>
      <c r="D92" s="821" t="s">
        <v>892</v>
      </c>
    </row>
    <row r="93" spans="1:4">
      <c r="A93" s="821">
        <v>92</v>
      </c>
      <c r="B93" s="821" t="s">
        <v>889</v>
      </c>
      <c r="C93" s="821" t="s">
        <v>893</v>
      </c>
      <c r="D93" s="821" t="s">
        <v>894</v>
      </c>
    </row>
    <row r="94" spans="1:4">
      <c r="A94" s="821">
        <v>93</v>
      </c>
      <c r="B94" s="821" t="s">
        <v>889</v>
      </c>
      <c r="C94" s="821" t="s">
        <v>895</v>
      </c>
      <c r="D94" s="821" t="s">
        <v>896</v>
      </c>
    </row>
    <row r="95" spans="1:4">
      <c r="A95" s="821">
        <v>94</v>
      </c>
      <c r="B95" s="821" t="s">
        <v>889</v>
      </c>
      <c r="C95" s="821" t="s">
        <v>889</v>
      </c>
      <c r="D95" s="821" t="s">
        <v>890</v>
      </c>
    </row>
    <row r="96" spans="1:4">
      <c r="A96" s="821">
        <v>95</v>
      </c>
      <c r="B96" s="821" t="s">
        <v>889</v>
      </c>
      <c r="C96" s="821" t="s">
        <v>897</v>
      </c>
      <c r="D96" s="821" t="s">
        <v>898</v>
      </c>
    </row>
    <row r="97" spans="1:4">
      <c r="A97" s="821">
        <v>96</v>
      </c>
      <c r="B97" s="821" t="s">
        <v>889</v>
      </c>
      <c r="C97" s="821" t="s">
        <v>899</v>
      </c>
      <c r="D97" s="821" t="s">
        <v>900</v>
      </c>
    </row>
    <row r="98" spans="1:4">
      <c r="A98" s="821">
        <v>97</v>
      </c>
      <c r="B98" s="821" t="s">
        <v>889</v>
      </c>
      <c r="C98" s="821" t="s">
        <v>901</v>
      </c>
      <c r="D98" s="821" t="s">
        <v>902</v>
      </c>
    </row>
    <row r="99" spans="1:4">
      <c r="A99" s="821">
        <v>98</v>
      </c>
      <c r="B99" s="821" t="s">
        <v>889</v>
      </c>
      <c r="C99" s="821" t="s">
        <v>903</v>
      </c>
      <c r="D99" s="821" t="s">
        <v>904</v>
      </c>
    </row>
    <row r="100" spans="1:4">
      <c r="A100" s="821">
        <v>99</v>
      </c>
      <c r="B100" s="821" t="s">
        <v>889</v>
      </c>
      <c r="C100" s="821" t="s">
        <v>905</v>
      </c>
      <c r="D100" s="821" t="s">
        <v>906</v>
      </c>
    </row>
    <row r="101" spans="1:4">
      <c r="A101" s="821">
        <v>100</v>
      </c>
      <c r="B101" s="821" t="s">
        <v>889</v>
      </c>
      <c r="C101" s="821" t="s">
        <v>907</v>
      </c>
      <c r="D101" s="821" t="s">
        <v>908</v>
      </c>
    </row>
    <row r="102" spans="1:4">
      <c r="A102" s="821">
        <v>101</v>
      </c>
      <c r="B102" s="821" t="s">
        <v>909</v>
      </c>
      <c r="C102" s="821" t="s">
        <v>909</v>
      </c>
      <c r="D102" s="821" t="s">
        <v>910</v>
      </c>
    </row>
    <row r="103" spans="1:4">
      <c r="A103" s="821">
        <v>102</v>
      </c>
      <c r="B103" s="821" t="s">
        <v>909</v>
      </c>
      <c r="C103" s="821" t="s">
        <v>911</v>
      </c>
      <c r="D103" s="821" t="s">
        <v>912</v>
      </c>
    </row>
    <row r="104" spans="1:4">
      <c r="A104" s="821">
        <v>103</v>
      </c>
      <c r="B104" s="821" t="s">
        <v>909</v>
      </c>
      <c r="C104" s="821" t="s">
        <v>913</v>
      </c>
      <c r="D104" s="821" t="s">
        <v>914</v>
      </c>
    </row>
    <row r="105" spans="1:4">
      <c r="A105" s="821">
        <v>104</v>
      </c>
      <c r="B105" s="821" t="s">
        <v>909</v>
      </c>
      <c r="C105" s="821" t="s">
        <v>915</v>
      </c>
      <c r="D105" s="821" t="s">
        <v>916</v>
      </c>
    </row>
    <row r="106" spans="1:4">
      <c r="A106" s="821">
        <v>105</v>
      </c>
      <c r="B106" s="821" t="s">
        <v>909</v>
      </c>
      <c r="C106" s="821" t="s">
        <v>917</v>
      </c>
      <c r="D106" s="821" t="s">
        <v>918</v>
      </c>
    </row>
    <row r="107" spans="1:4">
      <c r="A107" s="821">
        <v>106</v>
      </c>
      <c r="B107" s="821" t="s">
        <v>909</v>
      </c>
      <c r="C107" s="821" t="s">
        <v>919</v>
      </c>
      <c r="D107" s="821" t="s">
        <v>920</v>
      </c>
    </row>
    <row r="108" spans="1:4">
      <c r="A108" s="821">
        <v>107</v>
      </c>
      <c r="B108" s="821" t="s">
        <v>909</v>
      </c>
      <c r="C108" s="821" t="s">
        <v>921</v>
      </c>
      <c r="D108" s="821" t="s">
        <v>922</v>
      </c>
    </row>
    <row r="109" spans="1:4">
      <c r="A109" s="821">
        <v>108</v>
      </c>
      <c r="B109" s="821" t="s">
        <v>909</v>
      </c>
      <c r="C109" s="821" t="s">
        <v>923</v>
      </c>
      <c r="D109" s="821" t="s">
        <v>924</v>
      </c>
    </row>
    <row r="110" spans="1:4">
      <c r="A110" s="821">
        <v>109</v>
      </c>
      <c r="B110" s="821" t="s">
        <v>909</v>
      </c>
      <c r="C110" s="821" t="s">
        <v>925</v>
      </c>
      <c r="D110" s="821" t="s">
        <v>926</v>
      </c>
    </row>
    <row r="111" spans="1:4">
      <c r="A111" s="821">
        <v>110</v>
      </c>
      <c r="B111" s="821" t="s">
        <v>909</v>
      </c>
      <c r="C111" s="821" t="s">
        <v>927</v>
      </c>
      <c r="D111" s="821" t="s">
        <v>928</v>
      </c>
    </row>
    <row r="112" spans="1:4">
      <c r="A112" s="821">
        <v>111</v>
      </c>
      <c r="B112" s="821" t="s">
        <v>909</v>
      </c>
      <c r="C112" s="821" t="s">
        <v>929</v>
      </c>
      <c r="D112" s="821" t="s">
        <v>930</v>
      </c>
    </row>
    <row r="113" spans="1:4">
      <c r="A113" s="821">
        <v>112</v>
      </c>
      <c r="B113" s="821" t="s">
        <v>909</v>
      </c>
      <c r="C113" s="821" t="s">
        <v>931</v>
      </c>
      <c r="D113" s="821" t="s">
        <v>932</v>
      </c>
    </row>
    <row r="114" spans="1:4">
      <c r="A114" s="821">
        <v>113</v>
      </c>
      <c r="B114" s="821" t="s">
        <v>933</v>
      </c>
      <c r="C114" s="821" t="s">
        <v>933</v>
      </c>
      <c r="D114" s="821" t="s">
        <v>934</v>
      </c>
    </row>
    <row r="115" spans="1:4">
      <c r="A115" s="821">
        <v>114</v>
      </c>
      <c r="B115" s="821" t="s">
        <v>935</v>
      </c>
      <c r="C115" s="821" t="s">
        <v>937</v>
      </c>
      <c r="D115" s="821" t="s">
        <v>938</v>
      </c>
    </row>
    <row r="116" spans="1:4">
      <c r="A116" s="821">
        <v>115</v>
      </c>
      <c r="B116" s="821" t="s">
        <v>935</v>
      </c>
      <c r="C116" s="821" t="s">
        <v>843</v>
      </c>
      <c r="D116" s="821" t="s">
        <v>939</v>
      </c>
    </row>
    <row r="117" spans="1:4">
      <c r="A117" s="821">
        <v>116</v>
      </c>
      <c r="B117" s="821" t="s">
        <v>935</v>
      </c>
      <c r="C117" s="821" t="s">
        <v>940</v>
      </c>
      <c r="D117" s="821" t="s">
        <v>941</v>
      </c>
    </row>
    <row r="118" spans="1:4">
      <c r="A118" s="821">
        <v>117</v>
      </c>
      <c r="B118" s="821" t="s">
        <v>935</v>
      </c>
      <c r="C118" s="821" t="s">
        <v>942</v>
      </c>
      <c r="D118" s="821" t="s">
        <v>943</v>
      </c>
    </row>
    <row r="119" spans="1:4">
      <c r="A119" s="821">
        <v>118</v>
      </c>
      <c r="B119" s="821" t="s">
        <v>935</v>
      </c>
      <c r="C119" s="821" t="s">
        <v>935</v>
      </c>
      <c r="D119" s="821" t="s">
        <v>936</v>
      </c>
    </row>
    <row r="120" spans="1:4">
      <c r="A120" s="821">
        <v>119</v>
      </c>
      <c r="B120" s="821" t="s">
        <v>935</v>
      </c>
      <c r="C120" s="821" t="s">
        <v>944</v>
      </c>
      <c r="D120" s="821" t="s">
        <v>945</v>
      </c>
    </row>
    <row r="121" spans="1:4">
      <c r="A121" s="821">
        <v>120</v>
      </c>
      <c r="B121" s="821" t="s">
        <v>935</v>
      </c>
      <c r="C121" s="821" t="s">
        <v>946</v>
      </c>
      <c r="D121" s="821" t="s">
        <v>947</v>
      </c>
    </row>
    <row r="122" spans="1:4">
      <c r="A122" s="821">
        <v>121</v>
      </c>
      <c r="B122" s="821" t="s">
        <v>935</v>
      </c>
      <c r="C122" s="821" t="s">
        <v>948</v>
      </c>
      <c r="D122" s="821" t="s">
        <v>949</v>
      </c>
    </row>
    <row r="123" spans="1:4">
      <c r="A123" s="821">
        <v>122</v>
      </c>
      <c r="B123" s="821" t="s">
        <v>935</v>
      </c>
      <c r="C123" s="821" t="s">
        <v>950</v>
      </c>
      <c r="D123" s="821" t="s">
        <v>951</v>
      </c>
    </row>
    <row r="124" spans="1:4">
      <c r="A124" s="821">
        <v>123</v>
      </c>
      <c r="B124" s="821" t="s">
        <v>935</v>
      </c>
      <c r="C124" s="821" t="s">
        <v>952</v>
      </c>
      <c r="D124" s="821" t="s">
        <v>953</v>
      </c>
    </row>
    <row r="125" spans="1:4">
      <c r="A125" s="821">
        <v>124</v>
      </c>
      <c r="B125" s="821" t="s">
        <v>935</v>
      </c>
      <c r="C125" s="821" t="s">
        <v>954</v>
      </c>
      <c r="D125" s="821" t="s">
        <v>955</v>
      </c>
    </row>
    <row r="126" spans="1:4">
      <c r="A126" s="821">
        <v>125</v>
      </c>
      <c r="B126" s="821" t="s">
        <v>935</v>
      </c>
      <c r="C126" s="821" t="s">
        <v>956</v>
      </c>
      <c r="D126" s="821" t="s">
        <v>957</v>
      </c>
    </row>
    <row r="127" spans="1:4">
      <c r="A127" s="821">
        <v>126</v>
      </c>
      <c r="B127" s="821" t="s">
        <v>958</v>
      </c>
      <c r="C127" s="821" t="s">
        <v>960</v>
      </c>
      <c r="D127" s="821" t="s">
        <v>961</v>
      </c>
    </row>
    <row r="128" spans="1:4">
      <c r="A128" s="821">
        <v>127</v>
      </c>
      <c r="B128" s="821" t="s">
        <v>958</v>
      </c>
      <c r="C128" s="821" t="s">
        <v>962</v>
      </c>
      <c r="D128" s="821" t="s">
        <v>963</v>
      </c>
    </row>
    <row r="129" spans="1:4">
      <c r="A129" s="821">
        <v>128</v>
      </c>
      <c r="B129" s="821" t="s">
        <v>958</v>
      </c>
      <c r="C129" s="821" t="s">
        <v>958</v>
      </c>
      <c r="D129" s="821" t="s">
        <v>959</v>
      </c>
    </row>
    <row r="130" spans="1:4">
      <c r="A130" s="821">
        <v>129</v>
      </c>
      <c r="B130" s="821" t="s">
        <v>958</v>
      </c>
      <c r="C130" s="821" t="s">
        <v>964</v>
      </c>
      <c r="D130" s="821" t="s">
        <v>965</v>
      </c>
    </row>
    <row r="131" spans="1:4">
      <c r="A131" s="821">
        <v>130</v>
      </c>
      <c r="B131" s="821" t="s">
        <v>958</v>
      </c>
      <c r="C131" s="821" t="s">
        <v>966</v>
      </c>
      <c r="D131" s="821" t="s">
        <v>967</v>
      </c>
    </row>
    <row r="132" spans="1:4">
      <c r="A132" s="821">
        <v>131</v>
      </c>
      <c r="B132" s="821" t="s">
        <v>958</v>
      </c>
      <c r="C132" s="821" t="s">
        <v>968</v>
      </c>
      <c r="D132" s="821" t="s">
        <v>969</v>
      </c>
    </row>
    <row r="133" spans="1:4">
      <c r="A133" s="821">
        <v>132</v>
      </c>
      <c r="B133" s="821" t="s">
        <v>958</v>
      </c>
      <c r="C133" s="821" t="s">
        <v>970</v>
      </c>
      <c r="D133" s="821" t="s">
        <v>971</v>
      </c>
    </row>
    <row r="134" spans="1:4">
      <c r="A134" s="821">
        <v>133</v>
      </c>
      <c r="B134" s="821" t="s">
        <v>972</v>
      </c>
      <c r="C134" s="821" t="s">
        <v>974</v>
      </c>
      <c r="D134" s="821" t="s">
        <v>975</v>
      </c>
    </row>
    <row r="135" spans="1:4">
      <c r="A135" s="821">
        <v>134</v>
      </c>
      <c r="B135" s="821" t="s">
        <v>972</v>
      </c>
      <c r="C135" s="821" t="s">
        <v>976</v>
      </c>
      <c r="D135" s="821" t="s">
        <v>977</v>
      </c>
    </row>
    <row r="136" spans="1:4">
      <c r="A136" s="821">
        <v>135</v>
      </c>
      <c r="B136" s="821" t="s">
        <v>972</v>
      </c>
      <c r="C136" s="821" t="s">
        <v>972</v>
      </c>
      <c r="D136" s="821" t="s">
        <v>973</v>
      </c>
    </row>
    <row r="137" spans="1:4">
      <c r="A137" s="821">
        <v>136</v>
      </c>
      <c r="B137" s="821" t="s">
        <v>972</v>
      </c>
      <c r="C137" s="821" t="s">
        <v>978</v>
      </c>
      <c r="D137" s="821" t="s">
        <v>979</v>
      </c>
    </row>
    <row r="138" spans="1:4">
      <c r="A138" s="821">
        <v>137</v>
      </c>
      <c r="B138" s="821" t="s">
        <v>972</v>
      </c>
      <c r="C138" s="821" t="s">
        <v>980</v>
      </c>
      <c r="D138" s="821" t="s">
        <v>981</v>
      </c>
    </row>
    <row r="139" spans="1:4">
      <c r="A139" s="821">
        <v>138</v>
      </c>
      <c r="B139" s="821" t="s">
        <v>972</v>
      </c>
      <c r="C139" s="821" t="s">
        <v>982</v>
      </c>
      <c r="D139" s="821" t="s">
        <v>983</v>
      </c>
    </row>
    <row r="140" spans="1:4">
      <c r="A140" s="821">
        <v>139</v>
      </c>
      <c r="B140" s="821" t="s">
        <v>972</v>
      </c>
      <c r="C140" s="821" t="s">
        <v>984</v>
      </c>
      <c r="D140" s="821" t="s">
        <v>985</v>
      </c>
    </row>
    <row r="141" spans="1:4">
      <c r="A141" s="821">
        <v>140</v>
      </c>
      <c r="B141" s="821" t="s">
        <v>972</v>
      </c>
      <c r="C141" s="821" t="s">
        <v>986</v>
      </c>
      <c r="D141" s="821" t="s">
        <v>987</v>
      </c>
    </row>
    <row r="142" spans="1:4">
      <c r="A142" s="821">
        <v>141</v>
      </c>
      <c r="B142" s="821" t="s">
        <v>972</v>
      </c>
      <c r="C142" s="821" t="s">
        <v>988</v>
      </c>
      <c r="D142" s="821" t="s">
        <v>989</v>
      </c>
    </row>
    <row r="143" spans="1:4">
      <c r="A143" s="821">
        <v>142</v>
      </c>
      <c r="B143" s="821" t="s">
        <v>972</v>
      </c>
      <c r="C143" s="821" t="s">
        <v>990</v>
      </c>
      <c r="D143" s="821" t="s">
        <v>991</v>
      </c>
    </row>
    <row r="144" spans="1:4">
      <c r="A144" s="821">
        <v>143</v>
      </c>
      <c r="B144" s="821" t="s">
        <v>972</v>
      </c>
      <c r="C144" s="821" t="s">
        <v>992</v>
      </c>
      <c r="D144" s="821" t="s">
        <v>993</v>
      </c>
    </row>
    <row r="145" spans="1:4">
      <c r="A145" s="821">
        <v>144</v>
      </c>
      <c r="B145" s="821" t="s">
        <v>972</v>
      </c>
      <c r="C145" s="821" t="s">
        <v>994</v>
      </c>
      <c r="D145" s="821" t="s">
        <v>995</v>
      </c>
    </row>
    <row r="146" spans="1:4">
      <c r="A146" s="821">
        <v>145</v>
      </c>
      <c r="B146" s="821" t="s">
        <v>972</v>
      </c>
      <c r="C146" s="821" t="s">
        <v>996</v>
      </c>
      <c r="D146" s="821" t="s">
        <v>997</v>
      </c>
    </row>
    <row r="147" spans="1:4">
      <c r="A147" s="821">
        <v>146</v>
      </c>
      <c r="B147" s="821" t="s">
        <v>998</v>
      </c>
      <c r="C147" s="821" t="s">
        <v>1000</v>
      </c>
      <c r="D147" s="821" t="s">
        <v>1001</v>
      </c>
    </row>
    <row r="148" spans="1:4">
      <c r="A148" s="821">
        <v>147</v>
      </c>
      <c r="B148" s="821" t="s">
        <v>998</v>
      </c>
      <c r="C148" s="821" t="s">
        <v>1002</v>
      </c>
      <c r="D148" s="821" t="s">
        <v>1003</v>
      </c>
    </row>
    <row r="149" spans="1:4">
      <c r="A149" s="821">
        <v>148</v>
      </c>
      <c r="B149" s="821" t="s">
        <v>998</v>
      </c>
      <c r="C149" s="821" t="s">
        <v>998</v>
      </c>
      <c r="D149" s="821" t="s">
        <v>999</v>
      </c>
    </row>
    <row r="150" spans="1:4">
      <c r="A150" s="821">
        <v>149</v>
      </c>
      <c r="B150" s="821" t="s">
        <v>998</v>
      </c>
      <c r="C150" s="821" t="s">
        <v>1004</v>
      </c>
      <c r="D150" s="821" t="s">
        <v>1005</v>
      </c>
    </row>
    <row r="151" spans="1:4">
      <c r="A151" s="821">
        <v>150</v>
      </c>
      <c r="B151" s="821" t="s">
        <v>998</v>
      </c>
      <c r="C151" s="821" t="s">
        <v>1006</v>
      </c>
      <c r="D151" s="821" t="s">
        <v>1007</v>
      </c>
    </row>
    <row r="152" spans="1:4">
      <c r="A152" s="821">
        <v>151</v>
      </c>
      <c r="B152" s="821" t="s">
        <v>998</v>
      </c>
      <c r="C152" s="821" t="s">
        <v>1008</v>
      </c>
      <c r="D152" s="821" t="s">
        <v>1009</v>
      </c>
    </row>
    <row r="153" spans="1:4">
      <c r="A153" s="821">
        <v>152</v>
      </c>
      <c r="B153" s="821" t="s">
        <v>998</v>
      </c>
      <c r="C153" s="821" t="s">
        <v>1010</v>
      </c>
      <c r="D153" s="821" t="s">
        <v>1011</v>
      </c>
    </row>
    <row r="154" spans="1:4">
      <c r="A154" s="821">
        <v>153</v>
      </c>
      <c r="B154" s="821" t="s">
        <v>998</v>
      </c>
      <c r="C154" s="821" t="s">
        <v>1012</v>
      </c>
      <c r="D154" s="821" t="s">
        <v>1013</v>
      </c>
    </row>
    <row r="155" spans="1:4">
      <c r="A155" s="821">
        <v>154</v>
      </c>
      <c r="B155" s="821" t="s">
        <v>998</v>
      </c>
      <c r="C155" s="821" t="s">
        <v>1014</v>
      </c>
      <c r="D155" s="821" t="s">
        <v>1015</v>
      </c>
    </row>
    <row r="156" spans="1:4">
      <c r="A156" s="821">
        <v>155</v>
      </c>
      <c r="B156" s="821" t="s">
        <v>998</v>
      </c>
      <c r="C156" s="821" t="s">
        <v>1016</v>
      </c>
      <c r="D156" s="821" t="s">
        <v>1017</v>
      </c>
    </row>
    <row r="157" spans="1:4">
      <c r="A157" s="821">
        <v>156</v>
      </c>
      <c r="B157" s="821" t="s">
        <v>998</v>
      </c>
      <c r="C157" s="821" t="s">
        <v>1018</v>
      </c>
      <c r="D157" s="821" t="s">
        <v>1019</v>
      </c>
    </row>
    <row r="158" spans="1:4">
      <c r="A158" s="821">
        <v>157</v>
      </c>
      <c r="B158" s="821" t="s">
        <v>1020</v>
      </c>
      <c r="C158" s="821" t="s">
        <v>1022</v>
      </c>
      <c r="D158" s="821" t="s">
        <v>1023</v>
      </c>
    </row>
    <row r="159" spans="1:4">
      <c r="A159" s="821">
        <v>158</v>
      </c>
      <c r="B159" s="821" t="s">
        <v>1020</v>
      </c>
      <c r="C159" s="821" t="s">
        <v>944</v>
      </c>
      <c r="D159" s="821" t="s">
        <v>1024</v>
      </c>
    </row>
    <row r="160" spans="1:4">
      <c r="A160" s="821">
        <v>159</v>
      </c>
      <c r="B160" s="821" t="s">
        <v>1020</v>
      </c>
      <c r="C160" s="821" t="s">
        <v>1020</v>
      </c>
      <c r="D160" s="821" t="s">
        <v>1021</v>
      </c>
    </row>
    <row r="161" spans="1:4">
      <c r="A161" s="821">
        <v>160</v>
      </c>
      <c r="B161" s="821" t="s">
        <v>1020</v>
      </c>
      <c r="C161" s="821" t="s">
        <v>1025</v>
      </c>
      <c r="D161" s="821" t="s">
        <v>1026</v>
      </c>
    </row>
    <row r="162" spans="1:4">
      <c r="A162" s="821">
        <v>161</v>
      </c>
      <c r="B162" s="821" t="s">
        <v>1020</v>
      </c>
      <c r="C162" s="821" t="s">
        <v>1027</v>
      </c>
      <c r="D162" s="821" t="s">
        <v>1028</v>
      </c>
    </row>
    <row r="163" spans="1:4">
      <c r="A163" s="821">
        <v>162</v>
      </c>
      <c r="B163" s="821" t="s">
        <v>1020</v>
      </c>
      <c r="C163" s="821" t="s">
        <v>1029</v>
      </c>
      <c r="D163" s="821" t="s">
        <v>1030</v>
      </c>
    </row>
    <row r="164" spans="1:4">
      <c r="A164" s="821">
        <v>163</v>
      </c>
      <c r="B164" s="821" t="s">
        <v>1020</v>
      </c>
      <c r="C164" s="821" t="s">
        <v>1031</v>
      </c>
      <c r="D164" s="821" t="s">
        <v>1032</v>
      </c>
    </row>
    <row r="165" spans="1:4">
      <c r="A165" s="821">
        <v>164</v>
      </c>
      <c r="B165" s="821" t="s">
        <v>1033</v>
      </c>
      <c r="C165" s="821" t="s">
        <v>1033</v>
      </c>
      <c r="D165" s="821" t="s">
        <v>1034</v>
      </c>
    </row>
    <row r="166" spans="1:4">
      <c r="A166" s="821">
        <v>165</v>
      </c>
      <c r="B166" s="821" t="s">
        <v>1035</v>
      </c>
      <c r="C166" s="821" t="s">
        <v>1037</v>
      </c>
      <c r="D166" s="821" t="s">
        <v>1038</v>
      </c>
    </row>
    <row r="167" spans="1:4">
      <c r="A167" s="821">
        <v>166</v>
      </c>
      <c r="B167" s="821" t="s">
        <v>1035</v>
      </c>
      <c r="C167" s="821" t="s">
        <v>1039</v>
      </c>
      <c r="D167" s="821" t="s">
        <v>1040</v>
      </c>
    </row>
    <row r="168" spans="1:4">
      <c r="A168" s="821">
        <v>167</v>
      </c>
      <c r="B168" s="821" t="s">
        <v>1035</v>
      </c>
      <c r="C168" s="821" t="s">
        <v>1041</v>
      </c>
      <c r="D168" s="821" t="s">
        <v>1042</v>
      </c>
    </row>
    <row r="169" spans="1:4">
      <c r="A169" s="821">
        <v>168</v>
      </c>
      <c r="B169" s="821" t="s">
        <v>1035</v>
      </c>
      <c r="C169" s="821" t="s">
        <v>1043</v>
      </c>
      <c r="D169" s="821" t="s">
        <v>1044</v>
      </c>
    </row>
    <row r="170" spans="1:4">
      <c r="A170" s="821">
        <v>169</v>
      </c>
      <c r="B170" s="821" t="s">
        <v>1035</v>
      </c>
      <c r="C170" s="821" t="s">
        <v>1035</v>
      </c>
      <c r="D170" s="821" t="s">
        <v>1036</v>
      </c>
    </row>
    <row r="171" spans="1:4">
      <c r="A171" s="821">
        <v>170</v>
      </c>
      <c r="B171" s="821" t="s">
        <v>1035</v>
      </c>
      <c r="C171" s="821" t="s">
        <v>1045</v>
      </c>
      <c r="D171" s="821" t="s">
        <v>1046</v>
      </c>
    </row>
    <row r="172" spans="1:4">
      <c r="A172" s="821">
        <v>171</v>
      </c>
      <c r="B172" s="821" t="s">
        <v>1047</v>
      </c>
      <c r="C172" s="821" t="s">
        <v>1049</v>
      </c>
      <c r="D172" s="821" t="s">
        <v>1050</v>
      </c>
    </row>
    <row r="173" spans="1:4">
      <c r="A173" s="821">
        <v>172</v>
      </c>
      <c r="B173" s="821" t="s">
        <v>1047</v>
      </c>
      <c r="C173" s="821" t="s">
        <v>1051</v>
      </c>
      <c r="D173" s="821" t="s">
        <v>1052</v>
      </c>
    </row>
    <row r="174" spans="1:4">
      <c r="A174" s="821">
        <v>173</v>
      </c>
      <c r="B174" s="821" t="s">
        <v>1047</v>
      </c>
      <c r="C174" s="821" t="s">
        <v>1053</v>
      </c>
      <c r="D174" s="821" t="s">
        <v>1054</v>
      </c>
    </row>
    <row r="175" spans="1:4">
      <c r="A175" s="821">
        <v>174</v>
      </c>
      <c r="B175" s="821" t="s">
        <v>1047</v>
      </c>
      <c r="C175" s="821" t="s">
        <v>1047</v>
      </c>
      <c r="D175" s="821" t="s">
        <v>1048</v>
      </c>
    </row>
    <row r="176" spans="1:4">
      <c r="A176" s="821">
        <v>175</v>
      </c>
      <c r="B176" s="821" t="s">
        <v>1047</v>
      </c>
      <c r="C176" s="821" t="s">
        <v>1055</v>
      </c>
      <c r="D176" s="821" t="s">
        <v>1056</v>
      </c>
    </row>
    <row r="177" spans="1:4">
      <c r="A177" s="821">
        <v>176</v>
      </c>
      <c r="B177" s="821" t="s">
        <v>1047</v>
      </c>
      <c r="C177" s="821" t="s">
        <v>1057</v>
      </c>
      <c r="D177" s="821" t="s">
        <v>1058</v>
      </c>
    </row>
    <row r="178" spans="1:4">
      <c r="A178" s="821">
        <v>177</v>
      </c>
      <c r="B178" s="821" t="s">
        <v>1047</v>
      </c>
      <c r="C178" s="821" t="s">
        <v>1059</v>
      </c>
      <c r="D178" s="821" t="s">
        <v>1060</v>
      </c>
    </row>
    <row r="179" spans="1:4">
      <c r="A179" s="821">
        <v>178</v>
      </c>
      <c r="B179" s="821" t="s">
        <v>1061</v>
      </c>
      <c r="C179" s="821" t="s">
        <v>1063</v>
      </c>
      <c r="D179" s="821" t="s">
        <v>1064</v>
      </c>
    </row>
    <row r="180" spans="1:4">
      <c r="A180" s="821">
        <v>179</v>
      </c>
      <c r="B180" s="821" t="s">
        <v>1061</v>
      </c>
      <c r="C180" s="821" t="s">
        <v>1061</v>
      </c>
      <c r="D180" s="821" t="s">
        <v>1062</v>
      </c>
    </row>
    <row r="181" spans="1:4">
      <c r="A181" s="821">
        <v>180</v>
      </c>
      <c r="B181" s="821" t="s">
        <v>1061</v>
      </c>
      <c r="C181" s="821" t="s">
        <v>1065</v>
      </c>
      <c r="D181" s="821" t="s">
        <v>1066</v>
      </c>
    </row>
    <row r="182" spans="1:4">
      <c r="A182" s="821">
        <v>181</v>
      </c>
      <c r="B182" s="821" t="s">
        <v>1061</v>
      </c>
      <c r="C182" s="821" t="s">
        <v>1067</v>
      </c>
      <c r="D182" s="821" t="s">
        <v>1068</v>
      </c>
    </row>
    <row r="183" spans="1:4">
      <c r="A183" s="821">
        <v>182</v>
      </c>
      <c r="B183" s="821" t="s">
        <v>1061</v>
      </c>
      <c r="C183" s="821" t="s">
        <v>1069</v>
      </c>
      <c r="D183" s="821" t="s">
        <v>1070</v>
      </c>
    </row>
    <row r="184" spans="1:4">
      <c r="A184" s="821">
        <v>183</v>
      </c>
      <c r="B184" s="821" t="s">
        <v>1061</v>
      </c>
      <c r="C184" s="821" t="s">
        <v>1071</v>
      </c>
      <c r="D184" s="821" t="s">
        <v>1072</v>
      </c>
    </row>
    <row r="185" spans="1:4">
      <c r="A185" s="821">
        <v>184</v>
      </c>
      <c r="B185" s="821" t="s">
        <v>1061</v>
      </c>
      <c r="C185" s="821" t="s">
        <v>1073</v>
      </c>
      <c r="D185" s="821" t="s">
        <v>1074</v>
      </c>
    </row>
    <row r="186" spans="1:4">
      <c r="A186" s="821">
        <v>185</v>
      </c>
      <c r="B186" s="821" t="s">
        <v>1075</v>
      </c>
      <c r="C186" s="821" t="s">
        <v>1077</v>
      </c>
      <c r="D186" s="821" t="s">
        <v>1078</v>
      </c>
    </row>
    <row r="187" spans="1:4">
      <c r="A187" s="821">
        <v>186</v>
      </c>
      <c r="B187" s="821" t="s">
        <v>1075</v>
      </c>
      <c r="C187" s="821" t="s">
        <v>1079</v>
      </c>
      <c r="D187" s="821" t="s">
        <v>1080</v>
      </c>
    </row>
    <row r="188" spans="1:4">
      <c r="A188" s="821">
        <v>187</v>
      </c>
      <c r="B188" s="821" t="s">
        <v>1075</v>
      </c>
      <c r="C188" s="821" t="s">
        <v>1081</v>
      </c>
      <c r="D188" s="821" t="s">
        <v>1082</v>
      </c>
    </row>
    <row r="189" spans="1:4">
      <c r="A189" s="821">
        <v>188</v>
      </c>
      <c r="B189" s="821" t="s">
        <v>1075</v>
      </c>
      <c r="C189" s="821" t="s">
        <v>1083</v>
      </c>
      <c r="D189" s="821" t="s">
        <v>1084</v>
      </c>
    </row>
    <row r="190" spans="1:4">
      <c r="A190" s="821">
        <v>189</v>
      </c>
      <c r="B190" s="821" t="s">
        <v>1075</v>
      </c>
      <c r="C190" s="821" t="s">
        <v>1075</v>
      </c>
      <c r="D190" s="821" t="s">
        <v>1076</v>
      </c>
    </row>
    <row r="191" spans="1:4">
      <c r="A191" s="821">
        <v>190</v>
      </c>
      <c r="B191" s="821" t="s">
        <v>1075</v>
      </c>
      <c r="C191" s="821" t="s">
        <v>1085</v>
      </c>
      <c r="D191" s="821" t="s">
        <v>1086</v>
      </c>
    </row>
    <row r="192" spans="1:4">
      <c r="A192" s="821">
        <v>191</v>
      </c>
      <c r="B192" s="821" t="s">
        <v>1075</v>
      </c>
      <c r="C192" s="821" t="s">
        <v>1087</v>
      </c>
      <c r="D192" s="821" t="s">
        <v>1088</v>
      </c>
    </row>
    <row r="193" spans="1:4">
      <c r="A193" s="821">
        <v>192</v>
      </c>
      <c r="B193" s="821" t="s">
        <v>1075</v>
      </c>
      <c r="C193" s="821" t="s">
        <v>1089</v>
      </c>
      <c r="D193" s="821" t="s">
        <v>1090</v>
      </c>
    </row>
    <row r="194" spans="1:4">
      <c r="A194" s="821">
        <v>193</v>
      </c>
      <c r="B194" s="821" t="s">
        <v>1075</v>
      </c>
      <c r="C194" s="821" t="s">
        <v>1091</v>
      </c>
      <c r="D194" s="821" t="s">
        <v>1092</v>
      </c>
    </row>
    <row r="195" spans="1:4">
      <c r="A195" s="821">
        <v>194</v>
      </c>
      <c r="B195" s="821" t="s">
        <v>1075</v>
      </c>
      <c r="C195" s="821" t="s">
        <v>1093</v>
      </c>
      <c r="D195" s="821" t="s">
        <v>1094</v>
      </c>
    </row>
    <row r="196" spans="1:4">
      <c r="A196" s="821">
        <v>195</v>
      </c>
      <c r="B196" s="821" t="s">
        <v>1075</v>
      </c>
      <c r="C196" s="821" t="s">
        <v>1095</v>
      </c>
      <c r="D196" s="821" t="s">
        <v>1096</v>
      </c>
    </row>
    <row r="197" spans="1:4">
      <c r="A197" s="821">
        <v>196</v>
      </c>
      <c r="B197" s="821" t="s">
        <v>1075</v>
      </c>
      <c r="C197" s="821" t="s">
        <v>1097</v>
      </c>
      <c r="D197" s="821" t="s">
        <v>1098</v>
      </c>
    </row>
    <row r="198" spans="1:4">
      <c r="A198" s="821">
        <v>197</v>
      </c>
      <c r="B198" s="821" t="s">
        <v>1075</v>
      </c>
      <c r="C198" s="821" t="s">
        <v>1099</v>
      </c>
      <c r="D198" s="821" t="s">
        <v>1100</v>
      </c>
    </row>
    <row r="199" spans="1:4">
      <c r="A199" s="821">
        <v>198</v>
      </c>
      <c r="B199" s="821" t="s">
        <v>1101</v>
      </c>
      <c r="C199" s="821" t="s">
        <v>1103</v>
      </c>
      <c r="D199" s="821" t="s">
        <v>1104</v>
      </c>
    </row>
    <row r="200" spans="1:4">
      <c r="A200" s="821">
        <v>199</v>
      </c>
      <c r="B200" s="821" t="s">
        <v>1101</v>
      </c>
      <c r="C200" s="821" t="s">
        <v>1105</v>
      </c>
      <c r="D200" s="821" t="s">
        <v>1106</v>
      </c>
    </row>
    <row r="201" spans="1:4">
      <c r="A201" s="821">
        <v>200</v>
      </c>
      <c r="B201" s="821" t="s">
        <v>1101</v>
      </c>
      <c r="C201" s="821" t="s">
        <v>1107</v>
      </c>
      <c r="D201" s="821" t="s">
        <v>1108</v>
      </c>
    </row>
    <row r="202" spans="1:4">
      <c r="A202" s="821">
        <v>201</v>
      </c>
      <c r="B202" s="821" t="s">
        <v>1101</v>
      </c>
      <c r="C202" s="821" t="s">
        <v>1109</v>
      </c>
      <c r="D202" s="821" t="s">
        <v>1110</v>
      </c>
    </row>
    <row r="203" spans="1:4">
      <c r="A203" s="821">
        <v>202</v>
      </c>
      <c r="B203" s="821" t="s">
        <v>1101</v>
      </c>
      <c r="C203" s="821" t="s">
        <v>1111</v>
      </c>
      <c r="D203" s="821" t="s">
        <v>1112</v>
      </c>
    </row>
    <row r="204" spans="1:4">
      <c r="A204" s="821">
        <v>203</v>
      </c>
      <c r="B204" s="821" t="s">
        <v>1101</v>
      </c>
      <c r="C204" s="821" t="s">
        <v>1113</v>
      </c>
      <c r="D204" s="821" t="s">
        <v>1114</v>
      </c>
    </row>
    <row r="205" spans="1:4">
      <c r="A205" s="821">
        <v>204</v>
      </c>
      <c r="B205" s="821" t="s">
        <v>1101</v>
      </c>
      <c r="C205" s="821" t="s">
        <v>1115</v>
      </c>
      <c r="D205" s="821" t="s">
        <v>1116</v>
      </c>
    </row>
    <row r="206" spans="1:4">
      <c r="A206" s="821">
        <v>205</v>
      </c>
      <c r="B206" s="821" t="s">
        <v>1101</v>
      </c>
      <c r="C206" s="821" t="s">
        <v>1101</v>
      </c>
      <c r="D206" s="821" t="s">
        <v>1102</v>
      </c>
    </row>
    <row r="207" spans="1:4">
      <c r="A207" s="821">
        <v>206</v>
      </c>
      <c r="B207" s="821" t="s">
        <v>1101</v>
      </c>
      <c r="C207" s="821" t="s">
        <v>1117</v>
      </c>
      <c r="D207" s="821" t="s">
        <v>1118</v>
      </c>
    </row>
    <row r="208" spans="1:4">
      <c r="A208" s="821">
        <v>207</v>
      </c>
      <c r="B208" s="821" t="s">
        <v>1101</v>
      </c>
      <c r="C208" s="821" t="s">
        <v>1119</v>
      </c>
      <c r="D208" s="821" t="s">
        <v>1120</v>
      </c>
    </row>
    <row r="209" spans="1:4">
      <c r="A209" s="821">
        <v>208</v>
      </c>
      <c r="B209" s="821" t="s">
        <v>1101</v>
      </c>
      <c r="C209" s="821" t="s">
        <v>1121</v>
      </c>
      <c r="D209" s="821" t="s">
        <v>1122</v>
      </c>
    </row>
    <row r="210" spans="1:4">
      <c r="A210" s="821">
        <v>209</v>
      </c>
      <c r="B210" s="821" t="s">
        <v>1101</v>
      </c>
      <c r="C210" s="821" t="s">
        <v>1123</v>
      </c>
      <c r="D210" s="821" t="s">
        <v>1124</v>
      </c>
    </row>
    <row r="211" spans="1:4">
      <c r="A211" s="821">
        <v>210</v>
      </c>
      <c r="B211" s="821" t="s">
        <v>1101</v>
      </c>
      <c r="C211" s="821" t="s">
        <v>1125</v>
      </c>
      <c r="D211" s="821" t="s">
        <v>1126</v>
      </c>
    </row>
    <row r="212" spans="1:4">
      <c r="A212" s="821">
        <v>211</v>
      </c>
      <c r="B212" s="821" t="s">
        <v>1101</v>
      </c>
      <c r="C212" s="821" t="s">
        <v>751</v>
      </c>
      <c r="D212" s="821" t="s">
        <v>1127</v>
      </c>
    </row>
    <row r="213" spans="1:4">
      <c r="A213" s="821">
        <v>212</v>
      </c>
      <c r="B213" s="821" t="s">
        <v>1101</v>
      </c>
      <c r="C213" s="821" t="s">
        <v>1128</v>
      </c>
      <c r="D213" s="821" t="s">
        <v>1129</v>
      </c>
    </row>
    <row r="214" spans="1:4">
      <c r="A214" s="821">
        <v>213</v>
      </c>
      <c r="B214" s="821" t="s">
        <v>1130</v>
      </c>
      <c r="C214" s="821" t="s">
        <v>1132</v>
      </c>
      <c r="D214" s="821" t="s">
        <v>1133</v>
      </c>
    </row>
    <row r="215" spans="1:4">
      <c r="A215" s="821">
        <v>214</v>
      </c>
      <c r="B215" s="821" t="s">
        <v>1130</v>
      </c>
      <c r="C215" s="821" t="s">
        <v>1134</v>
      </c>
      <c r="D215" s="821" t="s">
        <v>1135</v>
      </c>
    </row>
    <row r="216" spans="1:4">
      <c r="A216" s="821">
        <v>215</v>
      </c>
      <c r="B216" s="821" t="s">
        <v>1130</v>
      </c>
      <c r="C216" s="821" t="s">
        <v>1136</v>
      </c>
      <c r="D216" s="821" t="s">
        <v>1137</v>
      </c>
    </row>
    <row r="217" spans="1:4">
      <c r="A217" s="821">
        <v>216</v>
      </c>
      <c r="B217" s="821" t="s">
        <v>1130</v>
      </c>
      <c r="C217" s="821" t="s">
        <v>1138</v>
      </c>
      <c r="D217" s="821" t="s">
        <v>1139</v>
      </c>
    </row>
    <row r="218" spans="1:4">
      <c r="A218" s="821">
        <v>217</v>
      </c>
      <c r="B218" s="821" t="s">
        <v>1130</v>
      </c>
      <c r="C218" s="821" t="s">
        <v>835</v>
      </c>
      <c r="D218" s="821" t="s">
        <v>1140</v>
      </c>
    </row>
    <row r="219" spans="1:4">
      <c r="A219" s="821">
        <v>218</v>
      </c>
      <c r="B219" s="821" t="s">
        <v>1130</v>
      </c>
      <c r="C219" s="821" t="s">
        <v>1130</v>
      </c>
      <c r="D219" s="821" t="s">
        <v>1131</v>
      </c>
    </row>
    <row r="220" spans="1:4">
      <c r="A220" s="821">
        <v>219</v>
      </c>
      <c r="B220" s="821" t="s">
        <v>1130</v>
      </c>
      <c r="C220" s="821" t="s">
        <v>1141</v>
      </c>
      <c r="D220" s="821" t="s">
        <v>1142</v>
      </c>
    </row>
    <row r="221" spans="1:4">
      <c r="A221" s="821">
        <v>220</v>
      </c>
      <c r="B221" s="821" t="s">
        <v>1130</v>
      </c>
      <c r="C221" s="821" t="s">
        <v>1143</v>
      </c>
      <c r="D221" s="821" t="s">
        <v>1144</v>
      </c>
    </row>
    <row r="222" spans="1:4">
      <c r="A222" s="821">
        <v>221</v>
      </c>
      <c r="B222" s="821" t="s">
        <v>1130</v>
      </c>
      <c r="C222" s="821" t="s">
        <v>1145</v>
      </c>
      <c r="D222" s="821" t="s">
        <v>1146</v>
      </c>
    </row>
    <row r="223" spans="1:4">
      <c r="A223" s="821">
        <v>222</v>
      </c>
      <c r="B223" s="821" t="s">
        <v>1147</v>
      </c>
      <c r="C223" s="821" t="s">
        <v>1149</v>
      </c>
      <c r="D223" s="821" t="s">
        <v>1150</v>
      </c>
    </row>
    <row r="224" spans="1:4">
      <c r="A224" s="821">
        <v>223</v>
      </c>
      <c r="B224" s="821" t="s">
        <v>1147</v>
      </c>
      <c r="C224" s="821" t="s">
        <v>1151</v>
      </c>
      <c r="D224" s="821" t="s">
        <v>1152</v>
      </c>
    </row>
    <row r="225" spans="1:4">
      <c r="A225" s="821">
        <v>224</v>
      </c>
      <c r="B225" s="821" t="s">
        <v>1147</v>
      </c>
      <c r="C225" s="821" t="s">
        <v>1153</v>
      </c>
      <c r="D225" s="821" t="s">
        <v>1154</v>
      </c>
    </row>
    <row r="226" spans="1:4">
      <c r="A226" s="821">
        <v>225</v>
      </c>
      <c r="B226" s="821" t="s">
        <v>1147</v>
      </c>
      <c r="C226" s="821" t="s">
        <v>1155</v>
      </c>
      <c r="D226" s="821" t="s">
        <v>1156</v>
      </c>
    </row>
    <row r="227" spans="1:4">
      <c r="A227" s="821">
        <v>226</v>
      </c>
      <c r="B227" s="821" t="s">
        <v>1147</v>
      </c>
      <c r="C227" s="821" t="s">
        <v>1157</v>
      </c>
      <c r="D227" s="821" t="s">
        <v>1158</v>
      </c>
    </row>
    <row r="228" spans="1:4">
      <c r="A228" s="821">
        <v>227</v>
      </c>
      <c r="B228" s="821" t="s">
        <v>1147</v>
      </c>
      <c r="C228" s="821" t="s">
        <v>1159</v>
      </c>
      <c r="D228" s="821" t="s">
        <v>1160</v>
      </c>
    </row>
    <row r="229" spans="1:4">
      <c r="A229" s="821">
        <v>228</v>
      </c>
      <c r="B229" s="821" t="s">
        <v>1147</v>
      </c>
      <c r="C229" s="821" t="s">
        <v>1161</v>
      </c>
      <c r="D229" s="821" t="s">
        <v>1162</v>
      </c>
    </row>
    <row r="230" spans="1:4">
      <c r="A230" s="821">
        <v>229</v>
      </c>
      <c r="B230" s="821" t="s">
        <v>1147</v>
      </c>
      <c r="C230" s="821" t="s">
        <v>1163</v>
      </c>
      <c r="D230" s="821" t="s">
        <v>1164</v>
      </c>
    </row>
    <row r="231" spans="1:4">
      <c r="A231" s="821">
        <v>230</v>
      </c>
      <c r="B231" s="821" t="s">
        <v>1147</v>
      </c>
      <c r="C231" s="821" t="s">
        <v>1147</v>
      </c>
      <c r="D231" s="821" t="s">
        <v>1148</v>
      </c>
    </row>
    <row r="232" spans="1:4">
      <c r="A232" s="821">
        <v>231</v>
      </c>
      <c r="B232" s="821" t="s">
        <v>1147</v>
      </c>
      <c r="C232" s="821" t="s">
        <v>1165</v>
      </c>
      <c r="D232" s="821" t="s">
        <v>1166</v>
      </c>
    </row>
    <row r="233" spans="1:4">
      <c r="A233" s="821">
        <v>232</v>
      </c>
      <c r="B233" s="821" t="s">
        <v>1167</v>
      </c>
      <c r="C233" s="821" t="s">
        <v>1167</v>
      </c>
      <c r="D233" s="821" t="s">
        <v>1168</v>
      </c>
    </row>
    <row r="234" spans="1:4">
      <c r="A234" s="821">
        <v>233</v>
      </c>
      <c r="B234" s="821" t="s">
        <v>1169</v>
      </c>
      <c r="C234" s="821" t="s">
        <v>1171</v>
      </c>
      <c r="D234" s="821" t="s">
        <v>1172</v>
      </c>
    </row>
    <row r="235" spans="1:4">
      <c r="A235" s="821">
        <v>234</v>
      </c>
      <c r="B235" s="821" t="s">
        <v>1169</v>
      </c>
      <c r="C235" s="821" t="s">
        <v>1173</v>
      </c>
      <c r="D235" s="821" t="s">
        <v>1174</v>
      </c>
    </row>
    <row r="236" spans="1:4">
      <c r="A236" s="821">
        <v>235</v>
      </c>
      <c r="B236" s="821" t="s">
        <v>1169</v>
      </c>
      <c r="C236" s="821" t="s">
        <v>1175</v>
      </c>
      <c r="D236" s="821" t="s">
        <v>1176</v>
      </c>
    </row>
    <row r="237" spans="1:4">
      <c r="A237" s="821">
        <v>236</v>
      </c>
      <c r="B237" s="821" t="s">
        <v>1169</v>
      </c>
      <c r="C237" s="821" t="s">
        <v>1177</v>
      </c>
      <c r="D237" s="821" t="s">
        <v>1178</v>
      </c>
    </row>
    <row r="238" spans="1:4">
      <c r="A238" s="821">
        <v>237</v>
      </c>
      <c r="B238" s="821" t="s">
        <v>1169</v>
      </c>
      <c r="C238" s="821" t="s">
        <v>1179</v>
      </c>
      <c r="D238" s="821" t="s">
        <v>1180</v>
      </c>
    </row>
    <row r="239" spans="1:4">
      <c r="A239" s="821">
        <v>238</v>
      </c>
      <c r="B239" s="821" t="s">
        <v>1169</v>
      </c>
      <c r="C239" s="821" t="s">
        <v>1181</v>
      </c>
      <c r="D239" s="821" t="s">
        <v>1182</v>
      </c>
    </row>
    <row r="240" spans="1:4">
      <c r="A240" s="821">
        <v>239</v>
      </c>
      <c r="B240" s="821" t="s">
        <v>1169</v>
      </c>
      <c r="C240" s="821" t="s">
        <v>1183</v>
      </c>
      <c r="D240" s="821" t="s">
        <v>1184</v>
      </c>
    </row>
    <row r="241" spans="1:4">
      <c r="A241" s="821">
        <v>240</v>
      </c>
      <c r="B241" s="821" t="s">
        <v>1169</v>
      </c>
      <c r="C241" s="821" t="s">
        <v>1185</v>
      </c>
      <c r="D241" s="821" t="s">
        <v>1186</v>
      </c>
    </row>
    <row r="242" spans="1:4">
      <c r="A242" s="821">
        <v>241</v>
      </c>
      <c r="B242" s="821" t="s">
        <v>1169</v>
      </c>
      <c r="C242" s="821" t="s">
        <v>1169</v>
      </c>
      <c r="D242" s="821" t="s">
        <v>1170</v>
      </c>
    </row>
    <row r="243" spans="1:4">
      <c r="A243" s="821">
        <v>242</v>
      </c>
      <c r="B243" s="821" t="s">
        <v>1169</v>
      </c>
      <c r="C243" s="821" t="s">
        <v>1187</v>
      </c>
      <c r="D243" s="821" t="s">
        <v>1188</v>
      </c>
    </row>
    <row r="244" spans="1:4">
      <c r="A244" s="821">
        <v>243</v>
      </c>
      <c r="B244" s="821" t="s">
        <v>1169</v>
      </c>
      <c r="C244" s="821" t="s">
        <v>1189</v>
      </c>
      <c r="D244" s="821" t="s">
        <v>1190</v>
      </c>
    </row>
    <row r="245" spans="1:4">
      <c r="A245" s="821">
        <v>244</v>
      </c>
      <c r="B245" s="821" t="s">
        <v>1191</v>
      </c>
      <c r="C245" s="821" t="s">
        <v>1191</v>
      </c>
      <c r="D245" s="821" t="s">
        <v>1192</v>
      </c>
    </row>
    <row r="246" spans="1:4">
      <c r="A246" s="821">
        <v>245</v>
      </c>
      <c r="B246" s="821" t="s">
        <v>1193</v>
      </c>
      <c r="C246" s="821" t="s">
        <v>1195</v>
      </c>
      <c r="D246" s="821" t="s">
        <v>1196</v>
      </c>
    </row>
    <row r="247" spans="1:4">
      <c r="A247" s="821">
        <v>246</v>
      </c>
      <c r="B247" s="821" t="s">
        <v>1193</v>
      </c>
      <c r="C247" s="821" t="s">
        <v>1197</v>
      </c>
      <c r="D247" s="821" t="s">
        <v>1198</v>
      </c>
    </row>
    <row r="248" spans="1:4">
      <c r="A248" s="821">
        <v>247</v>
      </c>
      <c r="B248" s="821" t="s">
        <v>1193</v>
      </c>
      <c r="C248" s="821" t="s">
        <v>1199</v>
      </c>
      <c r="D248" s="821" t="s">
        <v>1200</v>
      </c>
    </row>
    <row r="249" spans="1:4">
      <c r="A249" s="821">
        <v>248</v>
      </c>
      <c r="B249" s="821" t="s">
        <v>1193</v>
      </c>
      <c r="C249" s="821" t="s">
        <v>1201</v>
      </c>
      <c r="D249" s="821" t="s">
        <v>1202</v>
      </c>
    </row>
    <row r="250" spans="1:4">
      <c r="A250" s="821">
        <v>249</v>
      </c>
      <c r="B250" s="821" t="s">
        <v>1193</v>
      </c>
      <c r="C250" s="821" t="s">
        <v>1203</v>
      </c>
      <c r="D250" s="821" t="s">
        <v>1204</v>
      </c>
    </row>
    <row r="251" spans="1:4">
      <c r="A251" s="821">
        <v>250</v>
      </c>
      <c r="B251" s="821" t="s">
        <v>1193</v>
      </c>
      <c r="C251" s="821" t="s">
        <v>1087</v>
      </c>
      <c r="D251" s="821" t="s">
        <v>1205</v>
      </c>
    </row>
    <row r="252" spans="1:4">
      <c r="A252" s="821">
        <v>251</v>
      </c>
      <c r="B252" s="821" t="s">
        <v>1193</v>
      </c>
      <c r="C252" s="821" t="s">
        <v>1206</v>
      </c>
      <c r="D252" s="821" t="s">
        <v>1207</v>
      </c>
    </row>
    <row r="253" spans="1:4">
      <c r="A253" s="821">
        <v>252</v>
      </c>
      <c r="B253" s="821" t="s">
        <v>1193</v>
      </c>
      <c r="C253" s="821" t="s">
        <v>1208</v>
      </c>
      <c r="D253" s="821" t="s">
        <v>1209</v>
      </c>
    </row>
    <row r="254" spans="1:4">
      <c r="A254" s="821">
        <v>253</v>
      </c>
      <c r="B254" s="821" t="s">
        <v>1193</v>
      </c>
      <c r="C254" s="821" t="s">
        <v>1210</v>
      </c>
      <c r="D254" s="821" t="s">
        <v>1211</v>
      </c>
    </row>
    <row r="255" spans="1:4">
      <c r="A255" s="821">
        <v>254</v>
      </c>
      <c r="B255" s="821" t="s">
        <v>1193</v>
      </c>
      <c r="C255" s="821" t="s">
        <v>1193</v>
      </c>
      <c r="D255" s="821" t="s">
        <v>1194</v>
      </c>
    </row>
    <row r="256" spans="1:4">
      <c r="A256" s="821">
        <v>255</v>
      </c>
      <c r="B256" s="821" t="s">
        <v>1193</v>
      </c>
      <c r="C256" s="821" t="s">
        <v>1212</v>
      </c>
      <c r="D256" s="821" t="s">
        <v>1213</v>
      </c>
    </row>
    <row r="257" spans="1:4">
      <c r="A257" s="821">
        <v>256</v>
      </c>
      <c r="B257" s="821" t="s">
        <v>1193</v>
      </c>
      <c r="C257" s="821" t="s">
        <v>1214</v>
      </c>
      <c r="D257" s="821" t="s">
        <v>1215</v>
      </c>
    </row>
    <row r="258" spans="1:4">
      <c r="A258" s="821">
        <v>257</v>
      </c>
      <c r="B258" s="821" t="s">
        <v>1193</v>
      </c>
      <c r="C258" s="821" t="s">
        <v>1216</v>
      </c>
      <c r="D258" s="821" t="s">
        <v>1217</v>
      </c>
    </row>
    <row r="259" spans="1:4">
      <c r="A259" s="821">
        <v>258</v>
      </c>
      <c r="B259" s="821" t="s">
        <v>1218</v>
      </c>
      <c r="C259" s="821" t="s">
        <v>1220</v>
      </c>
      <c r="D259" s="821" t="s">
        <v>1221</v>
      </c>
    </row>
    <row r="260" spans="1:4">
      <c r="A260" s="821">
        <v>259</v>
      </c>
      <c r="B260" s="821" t="s">
        <v>1218</v>
      </c>
      <c r="C260" s="821" t="s">
        <v>1222</v>
      </c>
      <c r="D260" s="821" t="s">
        <v>1223</v>
      </c>
    </row>
    <row r="261" spans="1:4">
      <c r="A261" s="821">
        <v>260</v>
      </c>
      <c r="B261" s="821" t="s">
        <v>1218</v>
      </c>
      <c r="C261" s="821" t="s">
        <v>1224</v>
      </c>
      <c r="D261" s="821" t="s">
        <v>1225</v>
      </c>
    </row>
    <row r="262" spans="1:4">
      <c r="A262" s="821">
        <v>261</v>
      </c>
      <c r="B262" s="821" t="s">
        <v>1218</v>
      </c>
      <c r="C262" s="821" t="s">
        <v>1085</v>
      </c>
      <c r="D262" s="821" t="s">
        <v>1226</v>
      </c>
    </row>
    <row r="263" spans="1:4">
      <c r="A263" s="821">
        <v>262</v>
      </c>
      <c r="B263" s="821" t="s">
        <v>1218</v>
      </c>
      <c r="C263" s="821" t="s">
        <v>1227</v>
      </c>
      <c r="D263" s="821" t="s">
        <v>1228</v>
      </c>
    </row>
    <row r="264" spans="1:4">
      <c r="A264" s="821">
        <v>263</v>
      </c>
      <c r="B264" s="821" t="s">
        <v>1218</v>
      </c>
      <c r="C264" s="821" t="s">
        <v>1229</v>
      </c>
      <c r="D264" s="821" t="s">
        <v>1230</v>
      </c>
    </row>
    <row r="265" spans="1:4">
      <c r="A265" s="821">
        <v>264</v>
      </c>
      <c r="B265" s="821" t="s">
        <v>1218</v>
      </c>
      <c r="C265" s="821" t="s">
        <v>1218</v>
      </c>
      <c r="D265" s="821" t="s">
        <v>1219</v>
      </c>
    </row>
    <row r="266" spans="1:4">
      <c r="A266" s="821">
        <v>265</v>
      </c>
      <c r="B266" s="821" t="s">
        <v>1218</v>
      </c>
      <c r="C266" s="821" t="s">
        <v>1231</v>
      </c>
      <c r="D266" s="821" t="s">
        <v>1232</v>
      </c>
    </row>
    <row r="267" spans="1:4">
      <c r="A267" s="821">
        <v>266</v>
      </c>
      <c r="B267" s="821" t="s">
        <v>1218</v>
      </c>
      <c r="C267" s="821" t="s">
        <v>1233</v>
      </c>
      <c r="D267" s="821" t="s">
        <v>1234</v>
      </c>
    </row>
    <row r="268" spans="1:4">
      <c r="A268" s="821">
        <v>267</v>
      </c>
      <c r="B268" s="821" t="s">
        <v>1218</v>
      </c>
      <c r="C268" s="821" t="s">
        <v>1235</v>
      </c>
      <c r="D268" s="821" t="s">
        <v>1236</v>
      </c>
    </row>
    <row r="269" spans="1:4">
      <c r="A269" s="821">
        <v>268</v>
      </c>
      <c r="B269" s="821" t="s">
        <v>1237</v>
      </c>
      <c r="C269" s="821" t="s">
        <v>1237</v>
      </c>
      <c r="D269" s="821" t="s">
        <v>1238</v>
      </c>
    </row>
    <row r="270" spans="1:4">
      <c r="A270" s="821">
        <v>269</v>
      </c>
      <c r="B270" s="821" t="s">
        <v>1239</v>
      </c>
      <c r="C270" s="821" t="s">
        <v>1241</v>
      </c>
      <c r="D270" s="821" t="s">
        <v>1242</v>
      </c>
    </row>
    <row r="271" spans="1:4">
      <c r="A271" s="821">
        <v>270</v>
      </c>
      <c r="B271" s="821" t="s">
        <v>1239</v>
      </c>
      <c r="C271" s="821" t="s">
        <v>1243</v>
      </c>
      <c r="D271" s="821" t="s">
        <v>1244</v>
      </c>
    </row>
    <row r="272" spans="1:4">
      <c r="A272" s="821">
        <v>271</v>
      </c>
      <c r="B272" s="821" t="s">
        <v>1239</v>
      </c>
      <c r="C272" s="821" t="s">
        <v>843</v>
      </c>
      <c r="D272" s="821" t="s">
        <v>1245</v>
      </c>
    </row>
    <row r="273" spans="1:4">
      <c r="A273" s="821">
        <v>272</v>
      </c>
      <c r="B273" s="821" t="s">
        <v>1239</v>
      </c>
      <c r="C273" s="821" t="s">
        <v>1246</v>
      </c>
      <c r="D273" s="821" t="s">
        <v>1247</v>
      </c>
    </row>
    <row r="274" spans="1:4">
      <c r="A274" s="821">
        <v>273</v>
      </c>
      <c r="B274" s="821" t="s">
        <v>1239</v>
      </c>
      <c r="C274" s="821" t="s">
        <v>1248</v>
      </c>
      <c r="D274" s="821" t="s">
        <v>1249</v>
      </c>
    </row>
    <row r="275" spans="1:4">
      <c r="A275" s="821">
        <v>274</v>
      </c>
      <c r="B275" s="821" t="s">
        <v>1239</v>
      </c>
      <c r="C275" s="821" t="s">
        <v>1250</v>
      </c>
      <c r="D275" s="821" t="s">
        <v>1251</v>
      </c>
    </row>
    <row r="276" spans="1:4">
      <c r="A276" s="821">
        <v>275</v>
      </c>
      <c r="B276" s="821" t="s">
        <v>1239</v>
      </c>
      <c r="C276" s="821" t="s">
        <v>835</v>
      </c>
      <c r="D276" s="821" t="s">
        <v>1252</v>
      </c>
    </row>
    <row r="277" spans="1:4">
      <c r="A277" s="821">
        <v>276</v>
      </c>
      <c r="B277" s="821" t="s">
        <v>1239</v>
      </c>
      <c r="C277" s="821" t="s">
        <v>1253</v>
      </c>
      <c r="D277" s="821" t="s">
        <v>1254</v>
      </c>
    </row>
    <row r="278" spans="1:4">
      <c r="A278" s="821">
        <v>277</v>
      </c>
      <c r="B278" s="821" t="s">
        <v>1239</v>
      </c>
      <c r="C278" s="821" t="s">
        <v>1239</v>
      </c>
      <c r="D278" s="821" t="s">
        <v>1240</v>
      </c>
    </row>
    <row r="279" spans="1:4">
      <c r="A279" s="821">
        <v>278</v>
      </c>
      <c r="B279" s="821" t="s">
        <v>1239</v>
      </c>
      <c r="C279" s="821" t="s">
        <v>1255</v>
      </c>
      <c r="D279" s="821" t="s">
        <v>1256</v>
      </c>
    </row>
    <row r="280" spans="1:4">
      <c r="A280" s="821">
        <v>279</v>
      </c>
      <c r="B280" s="821" t="s">
        <v>1239</v>
      </c>
      <c r="C280" s="821" t="s">
        <v>1257</v>
      </c>
      <c r="D280" s="821" t="s">
        <v>1258</v>
      </c>
    </row>
    <row r="281" spans="1:4">
      <c r="A281" s="821">
        <v>280</v>
      </c>
      <c r="B281" s="821" t="s">
        <v>1239</v>
      </c>
      <c r="C281" s="821" t="s">
        <v>1259</v>
      </c>
      <c r="D281" s="821" t="s">
        <v>1260</v>
      </c>
    </row>
    <row r="282" spans="1:4">
      <c r="A282" s="821">
        <v>281</v>
      </c>
      <c r="B282" s="821" t="s">
        <v>1261</v>
      </c>
      <c r="C282" s="821" t="s">
        <v>1263</v>
      </c>
      <c r="D282" s="821" t="s">
        <v>1264</v>
      </c>
    </row>
    <row r="283" spans="1:4">
      <c r="A283" s="821">
        <v>282</v>
      </c>
      <c r="B283" s="821" t="s">
        <v>1261</v>
      </c>
      <c r="C283" s="821" t="s">
        <v>1265</v>
      </c>
      <c r="D283" s="821" t="s">
        <v>1266</v>
      </c>
    </row>
    <row r="284" spans="1:4">
      <c r="A284" s="821">
        <v>283</v>
      </c>
      <c r="B284" s="821" t="s">
        <v>1261</v>
      </c>
      <c r="C284" s="821" t="s">
        <v>1267</v>
      </c>
      <c r="D284" s="821" t="s">
        <v>1268</v>
      </c>
    </row>
    <row r="285" spans="1:4">
      <c r="A285" s="821">
        <v>284</v>
      </c>
      <c r="B285" s="821" t="s">
        <v>1261</v>
      </c>
      <c r="C285" s="821" t="s">
        <v>1269</v>
      </c>
      <c r="D285" s="821" t="s">
        <v>1270</v>
      </c>
    </row>
    <row r="286" spans="1:4">
      <c r="A286" s="821">
        <v>285</v>
      </c>
      <c r="B286" s="821" t="s">
        <v>1261</v>
      </c>
      <c r="C286" s="821" t="s">
        <v>1271</v>
      </c>
      <c r="D286" s="821" t="s">
        <v>1272</v>
      </c>
    </row>
    <row r="287" spans="1:4">
      <c r="A287" s="821">
        <v>286</v>
      </c>
      <c r="B287" s="821" t="s">
        <v>1261</v>
      </c>
      <c r="C287" s="821" t="s">
        <v>1273</v>
      </c>
      <c r="D287" s="821" t="s">
        <v>1274</v>
      </c>
    </row>
    <row r="288" spans="1:4">
      <c r="A288" s="821">
        <v>287</v>
      </c>
      <c r="B288" s="821" t="s">
        <v>1261</v>
      </c>
      <c r="C288" s="821" t="s">
        <v>1261</v>
      </c>
      <c r="D288" s="821" t="s">
        <v>1262</v>
      </c>
    </row>
    <row r="289" spans="1:4">
      <c r="A289" s="821">
        <v>288</v>
      </c>
      <c r="B289" s="821" t="s">
        <v>1261</v>
      </c>
      <c r="C289" s="821" t="s">
        <v>1275</v>
      </c>
      <c r="D289" s="821" t="s">
        <v>1276</v>
      </c>
    </row>
    <row r="290" spans="1:4">
      <c r="A290" s="821">
        <v>289</v>
      </c>
      <c r="B290" s="821" t="s">
        <v>1277</v>
      </c>
      <c r="C290" s="821" t="s">
        <v>1277</v>
      </c>
      <c r="D290" s="821" t="s">
        <v>1278</v>
      </c>
    </row>
    <row r="291" spans="1:4">
      <c r="A291" s="821">
        <v>290</v>
      </c>
      <c r="B291" s="821" t="s">
        <v>1279</v>
      </c>
      <c r="C291" s="821" t="s">
        <v>1281</v>
      </c>
      <c r="D291" s="821" t="s">
        <v>1282</v>
      </c>
    </row>
    <row r="292" spans="1:4">
      <c r="A292" s="821">
        <v>291</v>
      </c>
      <c r="B292" s="821" t="s">
        <v>1279</v>
      </c>
      <c r="C292" s="821" t="s">
        <v>1283</v>
      </c>
      <c r="D292" s="821" t="s">
        <v>1284</v>
      </c>
    </row>
    <row r="293" spans="1:4">
      <c r="A293" s="821">
        <v>292</v>
      </c>
      <c r="B293" s="821" t="s">
        <v>1279</v>
      </c>
      <c r="C293" s="821" t="s">
        <v>1285</v>
      </c>
      <c r="D293" s="821" t="s">
        <v>1286</v>
      </c>
    </row>
    <row r="294" spans="1:4">
      <c r="A294" s="821">
        <v>293</v>
      </c>
      <c r="B294" s="821" t="s">
        <v>1279</v>
      </c>
      <c r="C294" s="821" t="s">
        <v>1287</v>
      </c>
      <c r="D294" s="821" t="s">
        <v>1288</v>
      </c>
    </row>
    <row r="295" spans="1:4">
      <c r="A295" s="821">
        <v>294</v>
      </c>
      <c r="B295" s="821" t="s">
        <v>1279</v>
      </c>
      <c r="C295" s="821" t="s">
        <v>1289</v>
      </c>
      <c r="D295" s="821" t="s">
        <v>1290</v>
      </c>
    </row>
    <row r="296" spans="1:4">
      <c r="A296" s="821">
        <v>295</v>
      </c>
      <c r="B296" s="821" t="s">
        <v>1279</v>
      </c>
      <c r="C296" s="821" t="s">
        <v>1291</v>
      </c>
      <c r="D296" s="821" t="s">
        <v>1292</v>
      </c>
    </row>
    <row r="297" spans="1:4">
      <c r="A297" s="821">
        <v>296</v>
      </c>
      <c r="B297" s="821" t="s">
        <v>1279</v>
      </c>
      <c r="C297" s="821" t="s">
        <v>1293</v>
      </c>
      <c r="D297" s="821" t="s">
        <v>1294</v>
      </c>
    </row>
    <row r="298" spans="1:4">
      <c r="A298" s="821">
        <v>297</v>
      </c>
      <c r="B298" s="821" t="s">
        <v>1279</v>
      </c>
      <c r="C298" s="821" t="s">
        <v>1295</v>
      </c>
      <c r="D298" s="821" t="s">
        <v>1296</v>
      </c>
    </row>
    <row r="299" spans="1:4">
      <c r="A299" s="821">
        <v>298</v>
      </c>
      <c r="B299" s="821" t="s">
        <v>1279</v>
      </c>
      <c r="C299" s="821" t="s">
        <v>1279</v>
      </c>
      <c r="D299" s="821" t="s">
        <v>1280</v>
      </c>
    </row>
    <row r="300" spans="1:4">
      <c r="A300" s="821">
        <v>299</v>
      </c>
      <c r="B300" s="821" t="s">
        <v>1279</v>
      </c>
      <c r="C300" s="821" t="s">
        <v>1297</v>
      </c>
      <c r="D300" s="821" t="s">
        <v>1298</v>
      </c>
    </row>
    <row r="301" spans="1:4">
      <c r="A301" s="821">
        <v>300</v>
      </c>
      <c r="B301" s="821" t="s">
        <v>1299</v>
      </c>
      <c r="C301" s="821" t="s">
        <v>1301</v>
      </c>
      <c r="D301" s="821" t="s">
        <v>1302</v>
      </c>
    </row>
    <row r="302" spans="1:4">
      <c r="A302" s="821">
        <v>301</v>
      </c>
      <c r="B302" s="821" t="s">
        <v>1299</v>
      </c>
      <c r="C302" s="821" t="s">
        <v>1303</v>
      </c>
      <c r="D302" s="821" t="s">
        <v>1304</v>
      </c>
    </row>
    <row r="303" spans="1:4">
      <c r="A303" s="821">
        <v>302</v>
      </c>
      <c r="B303" s="821" t="s">
        <v>1299</v>
      </c>
      <c r="C303" s="821" t="s">
        <v>1305</v>
      </c>
      <c r="D303" s="821" t="s">
        <v>1306</v>
      </c>
    </row>
    <row r="304" spans="1:4">
      <c r="A304" s="821">
        <v>303</v>
      </c>
      <c r="B304" s="821" t="s">
        <v>1299</v>
      </c>
      <c r="C304" s="821" t="s">
        <v>1307</v>
      </c>
      <c r="D304" s="821" t="s">
        <v>1308</v>
      </c>
    </row>
    <row r="305" spans="1:4">
      <c r="A305" s="821">
        <v>304</v>
      </c>
      <c r="B305" s="821" t="s">
        <v>1299</v>
      </c>
      <c r="C305" s="821" t="s">
        <v>1309</v>
      </c>
      <c r="D305" s="821" t="s">
        <v>1310</v>
      </c>
    </row>
    <row r="306" spans="1:4">
      <c r="A306" s="821">
        <v>305</v>
      </c>
      <c r="B306" s="821" t="s">
        <v>1299</v>
      </c>
      <c r="C306" s="821" t="s">
        <v>1299</v>
      </c>
      <c r="D306" s="821" t="s">
        <v>1300</v>
      </c>
    </row>
    <row r="307" spans="1:4">
      <c r="A307" s="821">
        <v>306</v>
      </c>
      <c r="B307" s="821" t="s">
        <v>1299</v>
      </c>
      <c r="C307" s="821" t="s">
        <v>1311</v>
      </c>
      <c r="D307" s="821" t="s">
        <v>1312</v>
      </c>
    </row>
    <row r="308" spans="1:4">
      <c r="A308" s="821">
        <v>307</v>
      </c>
      <c r="B308" s="821" t="s">
        <v>1299</v>
      </c>
      <c r="C308" s="821" t="s">
        <v>1313</v>
      </c>
      <c r="D308" s="821" t="s">
        <v>1314</v>
      </c>
    </row>
    <row r="309" spans="1:4">
      <c r="A309" s="821">
        <v>308</v>
      </c>
      <c r="B309" s="821" t="s">
        <v>1315</v>
      </c>
      <c r="C309" s="821" t="s">
        <v>1317</v>
      </c>
      <c r="D309" s="821" t="s">
        <v>1318</v>
      </c>
    </row>
    <row r="310" spans="1:4">
      <c r="A310" s="821">
        <v>309</v>
      </c>
      <c r="B310" s="821" t="s">
        <v>1315</v>
      </c>
      <c r="C310" s="821" t="s">
        <v>1319</v>
      </c>
      <c r="D310" s="821" t="s">
        <v>1320</v>
      </c>
    </row>
    <row r="311" spans="1:4">
      <c r="A311" s="821">
        <v>310</v>
      </c>
      <c r="B311" s="821" t="s">
        <v>1315</v>
      </c>
      <c r="C311" s="821" t="s">
        <v>1321</v>
      </c>
      <c r="D311" s="821" t="s">
        <v>1322</v>
      </c>
    </row>
    <row r="312" spans="1:4">
      <c r="A312" s="821">
        <v>311</v>
      </c>
      <c r="B312" s="821" t="s">
        <v>1315</v>
      </c>
      <c r="C312" s="821" t="s">
        <v>1323</v>
      </c>
      <c r="D312" s="821" t="s">
        <v>1324</v>
      </c>
    </row>
    <row r="313" spans="1:4">
      <c r="A313" s="821">
        <v>312</v>
      </c>
      <c r="B313" s="821" t="s">
        <v>1315</v>
      </c>
      <c r="C313" s="821" t="s">
        <v>1325</v>
      </c>
      <c r="D313" s="821" t="s">
        <v>1326</v>
      </c>
    </row>
    <row r="314" spans="1:4">
      <c r="A314" s="821">
        <v>313</v>
      </c>
      <c r="B314" s="821" t="s">
        <v>1315</v>
      </c>
      <c r="C314" s="821" t="s">
        <v>1315</v>
      </c>
      <c r="D314" s="821" t="s">
        <v>1316</v>
      </c>
    </row>
    <row r="315" spans="1:4">
      <c r="A315" s="821">
        <v>314</v>
      </c>
      <c r="B315" s="821" t="s">
        <v>1327</v>
      </c>
      <c r="C315" s="821" t="s">
        <v>1329</v>
      </c>
      <c r="D315" s="821" t="s">
        <v>1330</v>
      </c>
    </row>
    <row r="316" spans="1:4">
      <c r="A316" s="821">
        <v>315</v>
      </c>
      <c r="B316" s="821" t="s">
        <v>1327</v>
      </c>
      <c r="C316" s="821" t="s">
        <v>1331</v>
      </c>
      <c r="D316" s="821" t="s">
        <v>1332</v>
      </c>
    </row>
    <row r="317" spans="1:4">
      <c r="A317" s="821">
        <v>316</v>
      </c>
      <c r="B317" s="821" t="s">
        <v>1327</v>
      </c>
      <c r="C317" s="821" t="s">
        <v>1333</v>
      </c>
      <c r="D317" s="821" t="s">
        <v>1334</v>
      </c>
    </row>
    <row r="318" spans="1:4">
      <c r="A318" s="821">
        <v>317</v>
      </c>
      <c r="B318" s="821" t="s">
        <v>1327</v>
      </c>
      <c r="C318" s="821" t="s">
        <v>1335</v>
      </c>
      <c r="D318" s="821" t="s">
        <v>1336</v>
      </c>
    </row>
    <row r="319" spans="1:4">
      <c r="A319" s="821">
        <v>318</v>
      </c>
      <c r="B319" s="821" t="s">
        <v>1327</v>
      </c>
      <c r="C319" s="821" t="s">
        <v>1337</v>
      </c>
      <c r="D319" s="821" t="s">
        <v>1338</v>
      </c>
    </row>
    <row r="320" spans="1:4">
      <c r="A320" s="821">
        <v>319</v>
      </c>
      <c r="B320" s="821" t="s">
        <v>1327</v>
      </c>
      <c r="C320" s="821" t="s">
        <v>1339</v>
      </c>
      <c r="D320" s="821" t="s">
        <v>1340</v>
      </c>
    </row>
    <row r="321" spans="1:4">
      <c r="A321" s="821">
        <v>320</v>
      </c>
      <c r="B321" s="821" t="s">
        <v>1327</v>
      </c>
      <c r="C321" s="821" t="s">
        <v>1341</v>
      </c>
      <c r="D321" s="821" t="s">
        <v>1342</v>
      </c>
    </row>
    <row r="322" spans="1:4">
      <c r="A322" s="821">
        <v>321</v>
      </c>
      <c r="B322" s="821" t="s">
        <v>1327</v>
      </c>
      <c r="C322" s="821" t="s">
        <v>1343</v>
      </c>
      <c r="D322" s="821" t="s">
        <v>1344</v>
      </c>
    </row>
    <row r="323" spans="1:4">
      <c r="A323" s="821">
        <v>322</v>
      </c>
      <c r="B323" s="821" t="s">
        <v>1327</v>
      </c>
      <c r="C323" s="821" t="s">
        <v>1327</v>
      </c>
      <c r="D323" s="821" t="s">
        <v>1328</v>
      </c>
    </row>
    <row r="324" spans="1:4">
      <c r="A324" s="821">
        <v>323</v>
      </c>
      <c r="B324" s="821" t="s">
        <v>1327</v>
      </c>
      <c r="C324" s="821" t="s">
        <v>1345</v>
      </c>
      <c r="D324" s="821" t="s">
        <v>1346</v>
      </c>
    </row>
    <row r="325" spans="1:4">
      <c r="A325" s="821">
        <v>324</v>
      </c>
      <c r="B325" s="821" t="s">
        <v>1347</v>
      </c>
      <c r="C325" s="821" t="s">
        <v>1349</v>
      </c>
      <c r="D325" s="821" t="s">
        <v>1350</v>
      </c>
    </row>
    <row r="326" spans="1:4">
      <c r="A326" s="821">
        <v>325</v>
      </c>
      <c r="B326" s="821" t="s">
        <v>1347</v>
      </c>
      <c r="C326" s="821" t="s">
        <v>1351</v>
      </c>
      <c r="D326" s="821" t="s">
        <v>1352</v>
      </c>
    </row>
    <row r="327" spans="1:4">
      <c r="A327" s="821">
        <v>326</v>
      </c>
      <c r="B327" s="821" t="s">
        <v>1347</v>
      </c>
      <c r="C327" s="821" t="s">
        <v>1353</v>
      </c>
      <c r="D327" s="821" t="s">
        <v>1354</v>
      </c>
    </row>
    <row r="328" spans="1:4">
      <c r="A328" s="821">
        <v>327</v>
      </c>
      <c r="B328" s="821" t="s">
        <v>1347</v>
      </c>
      <c r="C328" s="821" t="s">
        <v>1321</v>
      </c>
      <c r="D328" s="821" t="s">
        <v>1355</v>
      </c>
    </row>
    <row r="329" spans="1:4">
      <c r="A329" s="821">
        <v>328</v>
      </c>
      <c r="B329" s="821" t="s">
        <v>1347</v>
      </c>
      <c r="C329" s="821" t="s">
        <v>1053</v>
      </c>
      <c r="D329" s="821" t="s">
        <v>1356</v>
      </c>
    </row>
    <row r="330" spans="1:4">
      <c r="A330" s="821">
        <v>329</v>
      </c>
      <c r="B330" s="821" t="s">
        <v>1347</v>
      </c>
      <c r="C330" s="821" t="s">
        <v>1357</v>
      </c>
      <c r="D330" s="821" t="s">
        <v>1358</v>
      </c>
    </row>
    <row r="331" spans="1:4">
      <c r="A331" s="821">
        <v>330</v>
      </c>
      <c r="B331" s="821" t="s">
        <v>1347</v>
      </c>
      <c r="C331" s="821" t="s">
        <v>1359</v>
      </c>
      <c r="D331" s="821" t="s">
        <v>1360</v>
      </c>
    </row>
    <row r="332" spans="1:4">
      <c r="A332" s="821">
        <v>331</v>
      </c>
      <c r="B332" s="821" t="s">
        <v>1347</v>
      </c>
      <c r="C332" s="821" t="s">
        <v>1361</v>
      </c>
      <c r="D332" s="821" t="s">
        <v>1362</v>
      </c>
    </row>
    <row r="333" spans="1:4">
      <c r="A333" s="821">
        <v>332</v>
      </c>
      <c r="B333" s="821" t="s">
        <v>1347</v>
      </c>
      <c r="C333" s="821" t="s">
        <v>1201</v>
      </c>
      <c r="D333" s="821" t="s">
        <v>1363</v>
      </c>
    </row>
    <row r="334" spans="1:4">
      <c r="A334" s="821">
        <v>333</v>
      </c>
      <c r="B334" s="821" t="s">
        <v>1347</v>
      </c>
      <c r="C334" s="821" t="s">
        <v>1364</v>
      </c>
      <c r="D334" s="821" t="s">
        <v>1365</v>
      </c>
    </row>
    <row r="335" spans="1:4">
      <c r="A335" s="821">
        <v>334</v>
      </c>
      <c r="B335" s="821" t="s">
        <v>1347</v>
      </c>
      <c r="C335" s="821" t="s">
        <v>1366</v>
      </c>
      <c r="D335" s="821" t="s">
        <v>1367</v>
      </c>
    </row>
    <row r="336" spans="1:4">
      <c r="A336" s="821">
        <v>335</v>
      </c>
      <c r="B336" s="821" t="s">
        <v>1347</v>
      </c>
      <c r="C336" s="821" t="s">
        <v>1368</v>
      </c>
      <c r="D336" s="821" t="s">
        <v>1369</v>
      </c>
    </row>
    <row r="337" spans="1:4">
      <c r="A337" s="821">
        <v>336</v>
      </c>
      <c r="B337" s="821" t="s">
        <v>1347</v>
      </c>
      <c r="C337" s="821" t="s">
        <v>1095</v>
      </c>
      <c r="D337" s="821" t="s">
        <v>1370</v>
      </c>
    </row>
    <row r="338" spans="1:4">
      <c r="A338" s="821">
        <v>337</v>
      </c>
      <c r="B338" s="821" t="s">
        <v>1347</v>
      </c>
      <c r="C338" s="821" t="s">
        <v>1371</v>
      </c>
      <c r="D338" s="821" t="s">
        <v>1372</v>
      </c>
    </row>
    <row r="339" spans="1:4">
      <c r="A339" s="821">
        <v>338</v>
      </c>
      <c r="B339" s="821" t="s">
        <v>1347</v>
      </c>
      <c r="C339" s="821" t="s">
        <v>1347</v>
      </c>
      <c r="D339" s="821" t="s">
        <v>1348</v>
      </c>
    </row>
    <row r="340" spans="1:4">
      <c r="A340" s="821">
        <v>339</v>
      </c>
      <c r="B340" s="821" t="s">
        <v>1347</v>
      </c>
      <c r="C340" s="821" t="s">
        <v>1373</v>
      </c>
      <c r="D340" s="821" t="s">
        <v>1374</v>
      </c>
    </row>
    <row r="341" spans="1:4">
      <c r="A341" s="821">
        <v>340</v>
      </c>
      <c r="B341" s="821" t="s">
        <v>1375</v>
      </c>
      <c r="C341" s="821" t="s">
        <v>1377</v>
      </c>
      <c r="D341" s="821" t="s">
        <v>1378</v>
      </c>
    </row>
    <row r="342" spans="1:4">
      <c r="A342" s="821">
        <v>341</v>
      </c>
      <c r="B342" s="821" t="s">
        <v>1375</v>
      </c>
      <c r="C342" s="821" t="s">
        <v>1379</v>
      </c>
      <c r="D342" s="821" t="s">
        <v>1380</v>
      </c>
    </row>
    <row r="343" spans="1:4">
      <c r="A343" s="821">
        <v>342</v>
      </c>
      <c r="B343" s="821" t="s">
        <v>1375</v>
      </c>
      <c r="C343" s="821" t="s">
        <v>1381</v>
      </c>
      <c r="D343" s="821" t="s">
        <v>1382</v>
      </c>
    </row>
    <row r="344" spans="1:4">
      <c r="A344" s="821">
        <v>343</v>
      </c>
      <c r="B344" s="821" t="s">
        <v>1375</v>
      </c>
      <c r="C344" s="821" t="s">
        <v>1383</v>
      </c>
      <c r="D344" s="821" t="s">
        <v>1384</v>
      </c>
    </row>
    <row r="345" spans="1:4">
      <c r="A345" s="821">
        <v>344</v>
      </c>
      <c r="B345" s="821" t="s">
        <v>1375</v>
      </c>
      <c r="C345" s="821" t="s">
        <v>1385</v>
      </c>
      <c r="D345" s="821" t="s">
        <v>1386</v>
      </c>
    </row>
    <row r="346" spans="1:4">
      <c r="A346" s="821">
        <v>345</v>
      </c>
      <c r="B346" s="821" t="s">
        <v>1375</v>
      </c>
      <c r="C346" s="821" t="s">
        <v>1387</v>
      </c>
      <c r="D346" s="821" t="s">
        <v>1388</v>
      </c>
    </row>
    <row r="347" spans="1:4">
      <c r="A347" s="821">
        <v>346</v>
      </c>
      <c r="B347" s="821" t="s">
        <v>1375</v>
      </c>
      <c r="C347" s="821" t="s">
        <v>1389</v>
      </c>
      <c r="D347" s="821" t="s">
        <v>1390</v>
      </c>
    </row>
    <row r="348" spans="1:4">
      <c r="A348" s="821">
        <v>347</v>
      </c>
      <c r="B348" s="821" t="s">
        <v>1375</v>
      </c>
      <c r="C348" s="821" t="s">
        <v>1375</v>
      </c>
      <c r="D348" s="821" t="s">
        <v>1376</v>
      </c>
    </row>
    <row r="349" spans="1:4">
      <c r="A349" s="821">
        <v>348</v>
      </c>
      <c r="B349" s="821" t="s">
        <v>1375</v>
      </c>
      <c r="C349" s="821" t="s">
        <v>1391</v>
      </c>
      <c r="D349" s="821" t="s">
        <v>1392</v>
      </c>
    </row>
    <row r="350" spans="1:4">
      <c r="A350" s="821">
        <v>349</v>
      </c>
      <c r="B350" s="821" t="s">
        <v>1393</v>
      </c>
      <c r="C350" s="821" t="s">
        <v>1395</v>
      </c>
      <c r="D350" s="821" t="s">
        <v>1396</v>
      </c>
    </row>
    <row r="351" spans="1:4">
      <c r="A351" s="821">
        <v>350</v>
      </c>
      <c r="B351" s="821" t="s">
        <v>1393</v>
      </c>
      <c r="C351" s="821" t="s">
        <v>1397</v>
      </c>
      <c r="D351" s="821" t="s">
        <v>1398</v>
      </c>
    </row>
    <row r="352" spans="1:4">
      <c r="A352" s="821">
        <v>351</v>
      </c>
      <c r="B352" s="821" t="s">
        <v>1393</v>
      </c>
      <c r="C352" s="821" t="s">
        <v>1399</v>
      </c>
      <c r="D352" s="821" t="s">
        <v>1400</v>
      </c>
    </row>
    <row r="353" spans="1:4">
      <c r="A353" s="821">
        <v>352</v>
      </c>
      <c r="B353" s="821" t="s">
        <v>1393</v>
      </c>
      <c r="C353" s="821" t="s">
        <v>1401</v>
      </c>
      <c r="D353" s="821" t="s">
        <v>1402</v>
      </c>
    </row>
    <row r="354" spans="1:4">
      <c r="A354" s="821">
        <v>353</v>
      </c>
      <c r="B354" s="821" t="s">
        <v>1393</v>
      </c>
      <c r="C354" s="821" t="s">
        <v>1403</v>
      </c>
      <c r="D354" s="821" t="s">
        <v>1404</v>
      </c>
    </row>
    <row r="355" spans="1:4">
      <c r="A355" s="821">
        <v>354</v>
      </c>
      <c r="B355" s="821" t="s">
        <v>1393</v>
      </c>
      <c r="C355" s="821" t="s">
        <v>1405</v>
      </c>
      <c r="D355" s="821" t="s">
        <v>1406</v>
      </c>
    </row>
    <row r="356" spans="1:4">
      <c r="A356" s="821">
        <v>355</v>
      </c>
      <c r="B356" s="821" t="s">
        <v>1393</v>
      </c>
      <c r="C356" s="821" t="s">
        <v>1407</v>
      </c>
      <c r="D356" s="821" t="s">
        <v>1408</v>
      </c>
    </row>
    <row r="357" spans="1:4">
      <c r="A357" s="821">
        <v>356</v>
      </c>
      <c r="B357" s="821" t="s">
        <v>1393</v>
      </c>
      <c r="C357" s="821" t="s">
        <v>1409</v>
      </c>
      <c r="D357" s="821" t="s">
        <v>1410</v>
      </c>
    </row>
    <row r="358" spans="1:4">
      <c r="A358" s="821">
        <v>357</v>
      </c>
      <c r="B358" s="821" t="s">
        <v>1393</v>
      </c>
      <c r="C358" s="821" t="s">
        <v>1411</v>
      </c>
      <c r="D358" s="821" t="s">
        <v>1412</v>
      </c>
    </row>
    <row r="359" spans="1:4">
      <c r="A359" s="821">
        <v>358</v>
      </c>
      <c r="B359" s="821" t="s">
        <v>1393</v>
      </c>
      <c r="C359" s="821" t="s">
        <v>1413</v>
      </c>
      <c r="D359" s="821" t="s">
        <v>1414</v>
      </c>
    </row>
    <row r="360" spans="1:4">
      <c r="A360" s="821">
        <v>359</v>
      </c>
      <c r="B360" s="821" t="s">
        <v>1393</v>
      </c>
      <c r="C360" s="821" t="s">
        <v>1415</v>
      </c>
      <c r="D360" s="821" t="s">
        <v>1416</v>
      </c>
    </row>
    <row r="361" spans="1:4">
      <c r="A361" s="821">
        <v>360</v>
      </c>
      <c r="B361" s="821" t="s">
        <v>1393</v>
      </c>
      <c r="C361" s="821" t="s">
        <v>1393</v>
      </c>
      <c r="D361" s="821" t="s">
        <v>1394</v>
      </c>
    </row>
    <row r="362" spans="1:4">
      <c r="A362" s="821">
        <v>361</v>
      </c>
      <c r="B362" s="821" t="s">
        <v>1417</v>
      </c>
      <c r="C362" s="821" t="s">
        <v>1417</v>
      </c>
      <c r="D362" s="821" t="s">
        <v>1418</v>
      </c>
    </row>
    <row r="363" spans="1:4">
      <c r="A363" s="821">
        <v>362</v>
      </c>
      <c r="B363" s="821" t="s">
        <v>1419</v>
      </c>
      <c r="C363" s="821" t="s">
        <v>1419</v>
      </c>
      <c r="D363" s="821" t="s">
        <v>1420</v>
      </c>
    </row>
    <row r="364" spans="1:4">
      <c r="A364" s="821">
        <v>363</v>
      </c>
      <c r="B364" s="821" t="s">
        <v>1421</v>
      </c>
      <c r="C364" s="821" t="s">
        <v>1421</v>
      </c>
      <c r="D364" s="821" t="s">
        <v>1422</v>
      </c>
    </row>
    <row r="365" spans="1:4">
      <c r="A365" s="821">
        <v>364</v>
      </c>
      <c r="B365" s="821" t="s">
        <v>1423</v>
      </c>
      <c r="C365" s="821" t="s">
        <v>1423</v>
      </c>
      <c r="D365" s="821" t="s">
        <v>1424</v>
      </c>
    </row>
    <row r="366" spans="1:4">
      <c r="A366" s="821">
        <v>365</v>
      </c>
      <c r="B366" s="821" t="s">
        <v>1425</v>
      </c>
      <c r="C366" s="821" t="s">
        <v>1425</v>
      </c>
      <c r="D366" s="821" t="s">
        <v>1426</v>
      </c>
    </row>
    <row r="367" spans="1:4">
      <c r="A367" s="821">
        <v>366</v>
      </c>
      <c r="B367" s="821" t="s">
        <v>1427</v>
      </c>
      <c r="C367" s="821" t="s">
        <v>1427</v>
      </c>
      <c r="D367" s="821" t="s">
        <v>1428</v>
      </c>
    </row>
    <row r="368" spans="1:4">
      <c r="A368" s="821">
        <v>367</v>
      </c>
      <c r="B368" s="821" t="s">
        <v>1429</v>
      </c>
      <c r="C368" s="821" t="s">
        <v>1429</v>
      </c>
      <c r="D368" s="821" t="s">
        <v>1430</v>
      </c>
    </row>
    <row r="369" spans="1:4">
      <c r="A369" s="821">
        <v>368</v>
      </c>
      <c r="B369" s="821" t="s">
        <v>1431</v>
      </c>
      <c r="C369" s="821" t="s">
        <v>1431</v>
      </c>
      <c r="D369" s="821" t="s">
        <v>1432</v>
      </c>
    </row>
    <row r="370" spans="1:4">
      <c r="A370" s="821">
        <v>369</v>
      </c>
      <c r="B370" s="821" t="s">
        <v>1433</v>
      </c>
      <c r="C370" s="821" t="s">
        <v>1433</v>
      </c>
      <c r="D370" s="821" t="s">
        <v>1434</v>
      </c>
    </row>
  </sheetData>
  <phoneticPr fontId="8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1" customWidth="1"/>
    <col min="2" max="2" width="90.7109375" style="41" customWidth="1"/>
    <col min="3" max="16384" width="9.140625" style="41"/>
  </cols>
  <sheetData>
    <row r="1" spans="2:4">
      <c r="B1" s="49" t="s">
        <v>59</v>
      </c>
    </row>
    <row r="2" spans="2:4" ht="90">
      <c r="B2" s="51" t="s">
        <v>470</v>
      </c>
    </row>
    <row r="3" spans="2:4" ht="67.5">
      <c r="B3" s="51" t="s">
        <v>389</v>
      </c>
    </row>
    <row r="4" spans="2:4" ht="33.75">
      <c r="B4" s="51" t="s">
        <v>582</v>
      </c>
    </row>
    <row r="5" spans="2:4">
      <c r="B5" s="51" t="s">
        <v>207</v>
      </c>
    </row>
    <row r="6" spans="2:4" ht="22.5">
      <c r="B6" s="51" t="s">
        <v>250</v>
      </c>
    </row>
    <row r="7" spans="2:4" ht="22.5">
      <c r="B7" s="51" t="s">
        <v>251</v>
      </c>
    </row>
    <row r="8" spans="2:4" ht="22.5">
      <c r="B8" s="51" t="s">
        <v>252</v>
      </c>
    </row>
    <row r="9" spans="2:4" ht="22.5">
      <c r="B9" s="51" t="s">
        <v>471</v>
      </c>
    </row>
    <row r="10" spans="2:4" ht="56.25">
      <c r="B10" s="51" t="s">
        <v>581</v>
      </c>
    </row>
    <row r="11" spans="2:4" ht="12.75">
      <c r="B11" s="307" t="s">
        <v>387</v>
      </c>
    </row>
    <row r="12" spans="2:4">
      <c r="B12" s="49" t="s">
        <v>168</v>
      </c>
    </row>
    <row r="13" spans="2:4" ht="22.5">
      <c r="B13" s="51" t="s">
        <v>184</v>
      </c>
    </row>
    <row r="14" spans="2:4" ht="67.5">
      <c r="B14" s="51" t="s">
        <v>234</v>
      </c>
    </row>
    <row r="15" spans="2:4" ht="22.5">
      <c r="B15" s="51" t="s">
        <v>215</v>
      </c>
    </row>
    <row r="16" spans="2:4">
      <c r="B16" s="49" t="s">
        <v>192</v>
      </c>
      <c r="D16" s="90"/>
    </row>
    <row r="17" spans="1:2" ht="33.75">
      <c r="B17" s="51" t="s">
        <v>248</v>
      </c>
    </row>
    <row r="18" spans="1:2" ht="33.75">
      <c r="B18" s="51" t="s">
        <v>249</v>
      </c>
    </row>
    <row r="19" spans="1:2">
      <c r="B19" s="51" t="s">
        <v>235</v>
      </c>
    </row>
    <row r="20" spans="1:2" ht="33.75">
      <c r="B20" s="51" t="s">
        <v>275</v>
      </c>
    </row>
    <row r="21" spans="1:2">
      <c r="B21" s="49" t="s">
        <v>205</v>
      </c>
    </row>
    <row r="22" spans="1:2">
      <c r="B22" s="51" t="s">
        <v>206</v>
      </c>
    </row>
    <row r="24" spans="1:2" ht="22.5">
      <c r="B24" s="309" t="s">
        <v>356</v>
      </c>
    </row>
    <row r="26" spans="1:2">
      <c r="B26" s="49" t="s">
        <v>314</v>
      </c>
    </row>
    <row r="27" spans="1:2" ht="22.5">
      <c r="B27" s="308" t="s">
        <v>448</v>
      </c>
    </row>
    <row r="28" spans="1:2">
      <c r="B28" s="308" t="s">
        <v>447</v>
      </c>
    </row>
    <row r="29" spans="1:2">
      <c r="B29" s="402" t="s">
        <v>388</v>
      </c>
    </row>
    <row r="30" spans="1:2" ht="22.5">
      <c r="B30" s="308" t="s">
        <v>580</v>
      </c>
    </row>
    <row r="32" spans="1:2">
      <c r="A32" s="378"/>
      <c r="B32" s="379" t="s">
        <v>417</v>
      </c>
    </row>
    <row r="33" spans="1:2" ht="14.25">
      <c r="A33" s="380">
        <v>1</v>
      </c>
      <c r="B33" s="381" t="s">
        <v>418</v>
      </c>
    </row>
    <row r="34" spans="1:2" ht="14.25">
      <c r="A34" s="380">
        <v>2</v>
      </c>
      <c r="B34" s="381" t="s">
        <v>419</v>
      </c>
    </row>
    <row r="35" spans="1:2">
      <c r="B35" s="379" t="s">
        <v>420</v>
      </c>
    </row>
    <row r="36" spans="1:2">
      <c r="B36" s="381" t="s">
        <v>421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18"/>
  </cols>
  <sheetData>
    <row r="1" spans="1:1">
      <c r="A1" s="239"/>
    </row>
  </sheetData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70" baseType="lpstr">
      <vt:lpstr>Инструкция</vt:lpstr>
      <vt:lpstr>Титульный</vt:lpstr>
      <vt:lpstr>Территории</vt:lpstr>
      <vt:lpstr>Перечень тарифов</vt:lpstr>
      <vt:lpstr>Форма 1.0.1 | Форма 1.10</vt:lpstr>
      <vt:lpstr>Форма 1.10</vt:lpstr>
      <vt:lpstr>Форма 1.0.1 | Форма 1.11.1</vt:lpstr>
      <vt:lpstr>Форма 1.11.1</vt:lpstr>
      <vt:lpstr>Форма 1.0.1 | Т-гор.вода</vt:lpstr>
      <vt:lpstr>Форма 1.11.2 | Т-гор.вода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checkCells_List05_10</vt:lpstr>
      <vt:lpstr>checkCells_List05_11</vt:lpstr>
      <vt:lpstr>checkCells_List05_2</vt:lpstr>
      <vt:lpstr>checkCells_List05_5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pIns_List13_1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lipatova</cp:lastModifiedBy>
  <cp:lastPrinted>2013-08-29T08:11:20Z</cp:lastPrinted>
  <dcterms:created xsi:type="dcterms:W3CDTF">2004-05-21T07:18:45Z</dcterms:created>
  <dcterms:modified xsi:type="dcterms:W3CDTF">2020-04-25T14:04:22Z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