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xlsBook"/>
  <bookViews>
    <workbookView xWindow="930" yWindow="300" windowWidth="13665" windowHeight="7950" tabRatio="887"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Форма 1.0.1 | Форма 4.8" sheetId="646"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Т-ТН'!$M$18:$CH$32</definedName>
    <definedName name="checkCell_List06_4_double_date">'Форма 4.2.2 | Т-ТН'!$CI$18:$CI$32</definedName>
    <definedName name="checkCell_List06_4_unique_t">'Форма 4.2.2 | Т-ТН'!$M$18:$M$32</definedName>
    <definedName name="checkCell_List06_4_unique_t1">'Форма 4.2.2 | Т-ТН'!$CJ$18:$CJ$32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et_union_hor!$O$85:$CG$90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et_union_hor!$CG$85:$CG$98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REESTR_MO!$A$2:$D$369</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Т-ТН'!$CG$18:$CG$32</definedName>
    <definedName name="List06_4_note">'Форма 4.2.2 | Т-ТН'!$CH$18:$CH$32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Т-ТН'!$CG$18:$CG$32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REESTR_ORG!$A$2:$J$550</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25725"/>
</workbook>
</file>

<file path=xl/calcChain.xml><?xml version="1.0" encoding="utf-8"?>
<calcChain xmlns="http://schemas.openxmlformats.org/spreadsheetml/2006/main">
  <c r="O7" i="627"/>
  <c r="O8"/>
  <c r="O9"/>
  <c r="O10"/>
  <c r="O17"/>
  <c r="P17" s="1"/>
  <c r="Q17" s="1"/>
  <c r="R17" s="1"/>
  <c r="S17" s="1"/>
  <c r="U17" s="1"/>
  <c r="V17" s="1"/>
  <c r="W17" s="1"/>
  <c r="X17" s="1"/>
  <c r="Y17" s="1"/>
  <c r="Z17" s="1"/>
  <c r="AB17" s="1"/>
  <c r="AC17" s="1"/>
  <c r="AD17" s="1"/>
  <c r="AE17" s="1"/>
  <c r="AF17" s="1"/>
  <c r="AG17" s="1"/>
  <c r="AI17" s="1"/>
  <c r="AJ17" s="1"/>
  <c r="AK17" s="1"/>
  <c r="AL17" s="1"/>
  <c r="AM17" s="1"/>
  <c r="AN17" s="1"/>
  <c r="AP17" s="1"/>
  <c r="AQ17" s="1"/>
  <c r="AR17" s="1"/>
  <c r="AS17" s="1"/>
  <c r="AT17" s="1"/>
  <c r="AU17" s="1"/>
  <c r="AW17" s="1"/>
  <c r="AX17" s="1"/>
  <c r="AY17" s="1"/>
  <c r="AZ17" s="1"/>
  <c r="BA17" s="1"/>
  <c r="BB17" s="1"/>
  <c r="BD17" s="1"/>
  <c r="BE17" s="1"/>
  <c r="BF17" s="1"/>
  <c r="BG17" s="1"/>
  <c r="BH17" s="1"/>
  <c r="BI17" s="1"/>
  <c r="BK17" s="1"/>
  <c r="BL17" s="1"/>
  <c r="BM17" s="1"/>
  <c r="BN17" s="1"/>
  <c r="BO17" s="1"/>
  <c r="BP17" s="1"/>
  <c r="BR17" s="1"/>
  <c r="BS17" s="1"/>
  <c r="BT17" s="1"/>
  <c r="BU17" s="1"/>
  <c r="BV17" s="1"/>
  <c r="BW17" s="1"/>
  <c r="BY17" s="1"/>
  <c r="BZ17" s="1"/>
  <c r="CA17" s="1"/>
  <c r="CB17" s="1"/>
  <c r="CC17" s="1"/>
  <c r="CD17" s="1"/>
  <c r="CF17" s="1"/>
  <c r="CG17" s="1"/>
  <c r="CH17" s="1"/>
  <c r="L18"/>
  <c r="O18"/>
  <c r="L19"/>
  <c r="L20"/>
  <c r="L21"/>
  <c r="L23"/>
  <c r="CK24"/>
  <c r="CJ23"/>
  <c r="L24"/>
  <c r="Q25"/>
  <c r="X25"/>
  <c r="AE25"/>
  <c r="AL25"/>
  <c r="AS25"/>
  <c r="AZ25"/>
  <c r="BG25"/>
  <c r="BN25"/>
  <c r="BU25"/>
  <c r="CB25"/>
  <c r="CI24"/>
  <c r="L27"/>
  <c r="CK28"/>
  <c r="CJ27"/>
  <c r="L28"/>
  <c r="Q29"/>
  <c r="X29"/>
  <c r="AE29"/>
  <c r="AL29"/>
  <c r="AS29"/>
  <c r="AZ29"/>
  <c r="BG29"/>
  <c r="BN29"/>
  <c r="BU29"/>
  <c r="CB29"/>
  <c r="CI28"/>
  <c r="A1" i="612"/>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CB92" i="471"/>
  <c r="BU92"/>
  <c r="BN92"/>
  <c r="BG92"/>
  <c r="AZ92"/>
  <c r="AS92"/>
  <c r="AL92"/>
  <c r="AE92"/>
  <c r="X92"/>
  <c r="H12" i="646"/>
  <c r="H11"/>
  <c r="H9"/>
  <c r="H8"/>
  <c r="H7"/>
  <c r="H12" i="622"/>
  <c r="H9"/>
  <c r="H8"/>
  <c r="H12" i="637"/>
  <c r="H9"/>
  <c r="H8"/>
  <c r="R14" i="601"/>
  <c r="H13" i="646" s="1"/>
  <c r="R13" i="601"/>
  <c r="R12"/>
  <c r="P12"/>
  <c r="F13" i="646"/>
  <c r="F12"/>
  <c r="F11"/>
  <c r="F10"/>
  <c r="F9"/>
  <c r="F8"/>
  <c r="M14" i="601"/>
  <c r="M13"/>
  <c r="M12"/>
  <c r="H13" i="637" l="1"/>
  <c r="H13" i="622"/>
  <c r="B3" i="525"/>
  <c r="B2"/>
  <c r="E3" i="437"/>
  <c r="O7" i="632" l="1"/>
  <c r="O8"/>
  <c r="O9"/>
  <c r="O10"/>
  <c r="O18"/>
  <c r="P18" s="1"/>
  <c r="Q18" s="1"/>
  <c r="R18" s="1"/>
  <c r="S18" s="1"/>
  <c r="T18" s="1"/>
  <c r="V18" s="1"/>
  <c r="X18" s="1"/>
  <c r="R24"/>
  <c r="L22"/>
  <c r="L23"/>
  <c r="L21"/>
  <c r="L20"/>
  <c r="L19"/>
  <c r="Y23"/>
  <c r="M12" i="550" l="1"/>
  <c r="Z251" i="471" l="1"/>
  <c r="Z250"/>
  <c r="Z249"/>
  <c r="Z248"/>
  <c r="Z247"/>
  <c r="Z246"/>
  <c r="Z245"/>
  <c r="Q245"/>
  <c r="Z244"/>
  <c r="Z243"/>
  <c r="Z242"/>
  <c r="Z241"/>
  <c r="Z240"/>
  <c r="Z239"/>
  <c r="Z238"/>
  <c r="H11" i="643"/>
  <c r="H7"/>
  <c r="Z31" i="642"/>
  <c r="Z30"/>
  <c r="Z29"/>
  <c r="Z28"/>
  <c r="Z27"/>
  <c r="Z26"/>
  <c r="Z25"/>
  <c r="Q25"/>
  <c r="Z24"/>
  <c r="Z23"/>
  <c r="Z22"/>
  <c r="Z21"/>
  <c r="Z20"/>
  <c r="Z19"/>
  <c r="Z18"/>
  <c r="N17"/>
  <c r="O17" s="1"/>
  <c r="P17" s="1"/>
  <c r="Q17" s="1"/>
  <c r="R17" s="1"/>
  <c r="S17" s="1"/>
  <c r="U17" s="1"/>
  <c r="O10"/>
  <c r="O9"/>
  <c r="O8"/>
  <c r="O7"/>
  <c r="L20"/>
  <c r="F11" i="643"/>
  <c r="L22" i="642"/>
  <c r="X24"/>
  <c r="L18"/>
  <c r="F13" i="643"/>
  <c r="F10"/>
  <c r="L21" i="642"/>
  <c r="F9" i="643"/>
  <c r="L24" i="642"/>
  <c r="L23"/>
  <c r="F12" i="643"/>
  <c r="L19" i="642"/>
  <c r="F8" i="643"/>
  <c r="L238" i="471"/>
  <c r="L239"/>
  <c r="L241"/>
  <c r="L243"/>
  <c r="L242"/>
  <c r="L240"/>
  <c r="X244"/>
  <c r="L244"/>
  <c r="V17" i="642" l="1"/>
  <c r="W17" s="1"/>
  <c r="H11" i="641" l="1"/>
  <c r="H7"/>
  <c r="Z233" i="471"/>
  <c r="Z232"/>
  <c r="Z231"/>
  <c r="Z230"/>
  <c r="Z229"/>
  <c r="Z228"/>
  <c r="Z227"/>
  <c r="Q227"/>
  <c r="Z226"/>
  <c r="Z225"/>
  <c r="Z224"/>
  <c r="Z223"/>
  <c r="Z222"/>
  <c r="Z221"/>
  <c r="Z220"/>
  <c r="Z33" i="640"/>
  <c r="Z32"/>
  <c r="Z31"/>
  <c r="Z30"/>
  <c r="Z29"/>
  <c r="Z28"/>
  <c r="Z27"/>
  <c r="Q27"/>
  <c r="Z26"/>
  <c r="Z25"/>
  <c r="Z24"/>
  <c r="Z23"/>
  <c r="Z22"/>
  <c r="Z21"/>
  <c r="Z20"/>
  <c r="N19"/>
  <c r="O19" s="1"/>
  <c r="P19" s="1"/>
  <c r="Q19" s="1"/>
  <c r="R19" s="1"/>
  <c r="S19" s="1"/>
  <c r="U19" s="1"/>
  <c r="O12"/>
  <c r="O11"/>
  <c r="O10"/>
  <c r="O9"/>
  <c r="L23"/>
  <c r="F13" i="641"/>
  <c r="L20" i="640"/>
  <c r="F9" i="641"/>
  <c r="L22" i="640"/>
  <c r="L25"/>
  <c r="L21"/>
  <c r="F10" i="641"/>
  <c r="L26" i="640"/>
  <c r="F11" i="641"/>
  <c r="F8"/>
  <c r="L24" i="640"/>
  <c r="F12" i="641"/>
  <c r="X26" i="640"/>
  <c r="L220" i="471"/>
  <c r="L222"/>
  <c r="L226"/>
  <c r="L225"/>
  <c r="L221"/>
  <c r="L224"/>
  <c r="L223"/>
  <c r="X226"/>
  <c r="V19" i="640" l="1"/>
  <c r="W19" s="1"/>
  <c r="AA198" i="471" l="1"/>
  <c r="AI197"/>
  <c r="R184"/>
  <c r="V120"/>
  <c r="AF111"/>
  <c r="V110"/>
  <c r="AE109"/>
  <c r="V109"/>
  <c r="Q150"/>
  <c r="Z149"/>
  <c r="Q132"/>
  <c r="Z131"/>
  <c r="Q92"/>
  <c r="CK91"/>
  <c r="Q168"/>
  <c r="Z167"/>
  <c r="AA166"/>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N10" i="633"/>
  <c r="N9"/>
  <c r="N8"/>
  <c r="N7"/>
  <c r="O10" i="628"/>
  <c r="O9"/>
  <c r="O8"/>
  <c r="O7"/>
  <c r="O17" i="630"/>
  <c r="P17" s="1"/>
  <c r="Q17" s="1"/>
  <c r="R17" s="1"/>
  <c r="S17" s="1"/>
  <c r="U17" s="1"/>
  <c r="V17" s="1"/>
  <c r="O10"/>
  <c r="O9"/>
  <c r="O8"/>
  <c r="O7"/>
  <c r="O10" i="629"/>
  <c r="O9"/>
  <c r="O8"/>
  <c r="O7"/>
  <c r="F12" i="634"/>
  <c r="F11" i="638"/>
  <c r="F12" i="635"/>
  <c r="F8" i="639"/>
  <c r="F8" i="636"/>
  <c r="F10" i="634"/>
  <c r="F10" i="635"/>
  <c r="F12" i="639"/>
  <c r="F13" i="637"/>
  <c r="F12" i="638"/>
  <c r="F10" i="637"/>
  <c r="F11" i="636"/>
  <c r="F8" i="634"/>
  <c r="F13" i="638"/>
  <c r="F9" i="637"/>
  <c r="F8" i="635"/>
  <c r="F13" i="634"/>
  <c r="F11"/>
  <c r="F13" i="639"/>
  <c r="F9"/>
  <c r="F12" i="636"/>
  <c r="F9" i="638"/>
  <c r="F9" i="634"/>
  <c r="F11" i="635"/>
  <c r="F10" i="636"/>
  <c r="F12" i="637"/>
  <c r="F9" i="635"/>
  <c r="F10" i="639"/>
  <c r="F8" i="637"/>
  <c r="F11" i="639"/>
  <c r="F13" i="635"/>
  <c r="F8" i="638"/>
  <c r="F10"/>
  <c r="F9" i="636"/>
  <c r="F11" i="637"/>
  <c r="F13" i="636"/>
  <c r="L32" i="471"/>
  <c r="L49"/>
  <c r="L193"/>
  <c r="L182"/>
  <c r="L163"/>
  <c r="L87"/>
  <c r="L36"/>
  <c r="L183"/>
  <c r="AD108"/>
  <c r="L103"/>
  <c r="L88"/>
  <c r="L54"/>
  <c r="AC109"/>
  <c r="L197"/>
  <c r="L55"/>
  <c r="L166"/>
  <c r="L165"/>
  <c r="L162"/>
  <c r="AC120"/>
  <c r="L167"/>
  <c r="L146"/>
  <c r="X37"/>
  <c r="L106"/>
  <c r="Y148"/>
  <c r="L130"/>
  <c r="L71"/>
  <c r="L109"/>
  <c r="L131"/>
  <c r="L143"/>
  <c r="X167"/>
  <c r="L180"/>
  <c r="L149"/>
  <c r="L31"/>
  <c r="L179"/>
  <c r="L126"/>
  <c r="L127"/>
  <c r="CJ90"/>
  <c r="L72"/>
  <c r="Y183"/>
  <c r="L104"/>
  <c r="AC110"/>
  <c r="CI91"/>
  <c r="L148"/>
  <c r="L194"/>
  <c r="L33"/>
  <c r="L51"/>
  <c r="X149"/>
  <c r="Y130"/>
  <c r="Y166"/>
  <c r="L196"/>
  <c r="X73"/>
  <c r="L70"/>
  <c r="X131"/>
  <c r="L144"/>
  <c r="L90"/>
  <c r="L53"/>
  <c r="L164"/>
  <c r="L195"/>
  <c r="L110"/>
  <c r="L145"/>
  <c r="L108"/>
  <c r="L34"/>
  <c r="L120"/>
  <c r="L125"/>
  <c r="L91"/>
  <c r="L68"/>
  <c r="X55"/>
  <c r="L128"/>
  <c r="L105"/>
  <c r="AH197"/>
  <c r="L86"/>
  <c r="L85"/>
  <c r="L73"/>
  <c r="L69"/>
  <c r="L50"/>
  <c r="L35"/>
  <c r="L161"/>
  <c r="L37"/>
  <c r="L181"/>
  <c r="L67"/>
  <c r="L52"/>
  <c r="O10" i="631" l="1"/>
  <c r="O9"/>
  <c r="O8"/>
  <c r="O7"/>
  <c r="O12" i="626"/>
  <c r="O11"/>
  <c r="O10"/>
  <c r="O9"/>
  <c r="O10" i="625"/>
  <c r="O9"/>
  <c r="O8"/>
  <c r="O7"/>
  <c r="Z31" i="624"/>
  <c r="Z30"/>
  <c r="Z29"/>
  <c r="Z28"/>
  <c r="Z27"/>
  <c r="Z26"/>
  <c r="Z25"/>
  <c r="Q25"/>
  <c r="Z24"/>
  <c r="Z23"/>
  <c r="Z22"/>
  <c r="Z21"/>
  <c r="Z20"/>
  <c r="Z19"/>
  <c r="Z18"/>
  <c r="N17"/>
  <c r="O17" s="1"/>
  <c r="P17" s="1"/>
  <c r="Q17" s="1"/>
  <c r="R17" s="1"/>
  <c r="S17" s="1"/>
  <c r="U17" s="1"/>
  <c r="O10"/>
  <c r="O9"/>
  <c r="O8"/>
  <c r="O7"/>
  <c r="Z33" i="626"/>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24"/>
  <c r="L21" i="624"/>
  <c r="L21" i="626"/>
  <c r="L19" i="625"/>
  <c r="L18" i="624"/>
  <c r="L22"/>
  <c r="L20"/>
  <c r="L23" i="625"/>
  <c r="X24"/>
  <c r="L18"/>
  <c r="L19" i="624"/>
  <c r="L23" i="626"/>
  <c r="L21" i="625"/>
  <c r="L22"/>
  <c r="L24" i="624"/>
  <c r="L20" i="625"/>
  <c r="L23" i="624"/>
  <c r="X26" i="626"/>
  <c r="L20"/>
  <c r="L24"/>
  <c r="L22"/>
  <c r="X24" i="624"/>
  <c r="L25" i="626"/>
  <c r="L26"/>
  <c r="V19" l="1"/>
  <c r="W19" s="1"/>
  <c r="V17" i="625"/>
  <c r="W17" s="1"/>
  <c r="V17" i="624"/>
  <c r="W17" s="1"/>
  <c r="AA24" i="633"/>
  <c r="AI23"/>
  <c r="N18"/>
  <c r="R18" s="1"/>
  <c r="Y18" s="1"/>
  <c r="Z18" s="1"/>
  <c r="AA18" s="1"/>
  <c r="AB18" s="1"/>
  <c r="AC18" s="1"/>
  <c r="AE18" s="1"/>
  <c r="Q25" i="631"/>
  <c r="Z24"/>
  <c r="AA23"/>
  <c r="O17"/>
  <c r="P17" s="1"/>
  <c r="Q17" s="1"/>
  <c r="R17" s="1"/>
  <c r="S17" s="1"/>
  <c r="Q25" i="630"/>
  <c r="Z24"/>
  <c r="W17"/>
  <c r="L20" i="631"/>
  <c r="L20" i="633"/>
  <c r="X24" i="631"/>
  <c r="L23" i="630"/>
  <c r="L24"/>
  <c r="L18" i="631"/>
  <c r="L20" i="630"/>
  <c r="Y23" i="631"/>
  <c r="L19" i="633"/>
  <c r="L19" i="631"/>
  <c r="L24"/>
  <c r="L22" i="633"/>
  <c r="L19" i="630"/>
  <c r="L18"/>
  <c r="L21"/>
  <c r="L21" i="631"/>
  <c r="L23" i="633"/>
  <c r="X24" i="630"/>
  <c r="L21" i="633"/>
  <c r="L23" i="631"/>
  <c r="L22"/>
  <c r="Y23" i="630"/>
  <c r="AH23" i="633"/>
  <c r="AG18" l="1"/>
  <c r="U17" i="631"/>
  <c r="Q25" i="629"/>
  <c r="Z24"/>
  <c r="O17"/>
  <c r="P17" s="1"/>
  <c r="Q17" s="1"/>
  <c r="R17" s="1"/>
  <c r="AF26" i="628"/>
  <c r="V25"/>
  <c r="AE24"/>
  <c r="V24"/>
  <c r="O17"/>
  <c r="P17" s="1"/>
  <c r="Q17" s="1"/>
  <c r="R17" s="1"/>
  <c r="S17" s="1"/>
  <c r="T17" s="1"/>
  <c r="U17" s="1"/>
  <c r="V17" s="1"/>
  <c r="W17" s="1"/>
  <c r="L18"/>
  <c r="L19" i="629"/>
  <c r="L24" i="628"/>
  <c r="AC24"/>
  <c r="L20" i="629"/>
  <c r="L18"/>
  <c r="L19" i="628"/>
  <c r="L21"/>
  <c r="L24" i="629"/>
  <c r="E2" i="437"/>
  <c r="L21" i="629"/>
  <c r="X24"/>
  <c r="Y23"/>
  <c r="L20" i="628"/>
  <c r="L23" i="629"/>
  <c r="AC25" i="628"/>
  <c r="L25"/>
  <c r="L23"/>
  <c r="AD23"/>
  <c r="V17" i="631" l="1"/>
  <c r="W17" s="1"/>
  <c r="X17" i="628"/>
  <c r="Z17" s="1"/>
  <c r="S17" i="629"/>
  <c r="U17" s="1"/>
  <c r="V17" s="1"/>
  <c r="W17" s="1"/>
  <c r="AB17" i="628" l="1"/>
  <c r="M292" i="471"/>
  <c r="R307"/>
  <c r="H11" i="622"/>
  <c r="H7"/>
  <c r="P297" i="471"/>
  <c r="R302"/>
  <c r="R297"/>
  <c r="H11" i="618"/>
  <c r="H7"/>
  <c r="H11" i="617"/>
  <c r="H7"/>
  <c r="H11" i="616"/>
  <c r="H7"/>
  <c r="H11" i="614"/>
  <c r="H7"/>
  <c r="H340" i="471"/>
  <c r="E29" i="205"/>
  <c r="F29"/>
  <c r="E327" i="471"/>
  <c r="E332"/>
  <c r="F12" i="618"/>
  <c r="F9" i="616"/>
  <c r="F10" i="622"/>
  <c r="F12" i="614"/>
  <c r="F9"/>
  <c r="F13"/>
  <c r="F10" i="618"/>
  <c r="F11"/>
  <c r="F10" i="617"/>
  <c r="F11" i="616"/>
  <c r="F8" i="622"/>
  <c r="F10" i="616"/>
  <c r="F8" i="614"/>
  <c r="F11" i="617"/>
  <c r="F12"/>
  <c r="F13"/>
  <c r="F12" i="616"/>
  <c r="F12" i="622"/>
  <c r="F8" i="618"/>
  <c r="F13" i="622"/>
  <c r="F9" i="618"/>
  <c r="F13"/>
  <c r="F9" i="622"/>
  <c r="F11" i="614"/>
  <c r="F8" i="617"/>
  <c r="F13" i="616"/>
  <c r="F11" i="622"/>
  <c r="F8" i="616"/>
  <c r="F9" i="617"/>
  <c r="F10" i="614"/>
  <c r="M307" i="471"/>
  <c r="M302"/>
  <c r="F341"/>
  <c r="F340"/>
  <c r="F338"/>
  <c r="F339"/>
  <c r="F342"/>
  <c r="M297"/>
  <c r="F337"/>
</calcChain>
</file>

<file path=xl/sharedStrings.xml><?xml version="1.0" encoding="utf-8"?>
<sst xmlns="http://schemas.openxmlformats.org/spreadsheetml/2006/main" count="7407" uniqueCount="3329">
  <si>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</si>
  <si>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</si>
  <si>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</si>
  <si>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</si>
  <si>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</si>
  <si>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</si>
  <si>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</si>
  <si>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</si>
  <si>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</si>
  <si>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</si>
  <si>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</si>
  <si>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</si>
  <si>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</si>
  <si>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</si>
  <si>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</si>
  <si>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</si>
  <si>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</si>
  <si>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</si>
  <si>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</si>
  <si>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</si>
  <si>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</si>
  <si>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</si>
  <si>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</si>
  <si>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</si>
  <si>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</si>
  <si>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</si>
  <si>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</si>
  <si>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</si>
  <si>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</si>
  <si>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</si>
  <si>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</si>
  <si>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</si>
  <si>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</si>
  <si>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</si>
  <si>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</si>
  <si>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</si>
  <si>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</si>
  <si>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</si>
  <si>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</si>
  <si>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</si>
  <si>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</si>
  <si>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</si>
  <si>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</si>
  <si>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</si>
  <si>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</si>
  <si>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</si>
  <si>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</si>
  <si>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</si>
  <si>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</si>
  <si>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</si>
  <si>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</si>
  <si>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</si>
  <si>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</si>
  <si>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</si>
  <si>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</si>
  <si>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</si>
  <si>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</si>
  <si>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</si>
  <si>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</si>
  <si>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</si>
  <si>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</si>
  <si>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</si>
  <si>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</si>
  <si>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</si>
  <si>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</si>
  <si>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</si>
  <si>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</si>
  <si>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</si>
  <si>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</si>
  <si>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</si>
  <si>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</si>
  <si>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</si>
  <si>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</si>
  <si>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</si>
  <si>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</si>
  <si>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</si>
  <si>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</si>
  <si>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</si>
  <si>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</si>
  <si>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</si>
  <si>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</si>
  <si>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</si>
  <si>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</si>
  <si>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</si>
  <si>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</si>
  <si>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</si>
  <si>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</si>
  <si>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</si>
  <si>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</si>
  <si>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</si>
  <si>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</si>
  <si>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</si>
  <si>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</si>
  <si>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</si>
  <si>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</si>
  <si>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</si>
  <si>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</si>
  <si>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</si>
  <si>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</si>
  <si>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</si>
  <si>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</si>
  <si>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</si>
  <si>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</si>
  <si>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</si>
  <si>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</si>
  <si>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</si>
  <si>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</si>
  <si>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</si>
  <si>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</si>
  <si>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</si>
  <si>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</si>
  <si>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</si>
  <si>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</si>
  <si>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</si>
  <si>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</si>
  <si>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</si>
  <si>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</si>
  <si>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</si>
  <si>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</si>
  <si>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</si>
  <si>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</si>
  <si>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</si>
  <si>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</si>
  <si>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</si>
  <si>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</si>
  <si>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</si>
  <si>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</si>
  <si>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</si>
  <si>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</si>
  <si>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</si>
  <si>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</si>
  <si>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</si>
  <si>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</si>
  <si>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</si>
  <si>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</si>
  <si>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</si>
  <si>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</si>
  <si>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</si>
  <si>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</si>
  <si>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</si>
  <si>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</si>
  <si>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</si>
  <si>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</si>
  <si>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</si>
  <si>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</si>
  <si>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</si>
  <si>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</si>
  <si>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</si>
  <si>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</si>
  <si>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</si>
  <si>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</si>
  <si>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</si>
  <si>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</si>
  <si>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</si>
  <si>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</si>
  <si>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</si>
  <si>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</si>
  <si>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</si>
  <si>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</si>
  <si>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</si>
  <si>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</si>
  <si>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</si>
  <si>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</si>
  <si>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</si>
  <si>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</si>
  <si>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</si>
  <si>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</si>
  <si>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</si>
  <si>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</si>
  <si>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</si>
  <si>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</si>
  <si>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</si>
  <si>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</si>
  <si>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</si>
  <si>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</si>
  <si>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</si>
  <si>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</si>
  <si>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</si>
  <si>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</si>
  <si>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</si>
  <si>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</si>
  <si>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</si>
  <si>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</si>
  <si>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</si>
  <si>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</si>
  <si>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</si>
  <si>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</si>
  <si>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</si>
  <si>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</si>
  <si>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</si>
  <si>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</si>
  <si>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</si>
  <si>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</si>
  <si>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</si>
  <si>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</si>
  <si>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</si>
  <si>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</si>
  <si>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</si>
  <si>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</si>
  <si>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</si>
  <si>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</si>
  <si>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</si>
  <si>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</si>
  <si>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</si>
  <si>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</si>
  <si>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</si>
  <si>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</si>
  <si>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</si>
  <si>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</si>
  <si>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</si>
  <si>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</si>
  <si>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</si>
  <si>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</si>
  <si>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</si>
  <si>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</si>
  <si>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</si>
  <si>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</si>
  <si>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</si>
  <si>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</si>
  <si>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</si>
  <si>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</si>
  <si>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</si>
  <si>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</si>
  <si>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</si>
  <si>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</si>
  <si>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</si>
  <si>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</si>
  <si>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</si>
  <si>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</si>
  <si>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</si>
  <si>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</si>
  <si>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</si>
  <si>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</si>
  <si>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</si>
  <si>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</si>
  <si>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</si>
  <si>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</si>
  <si>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</si>
  <si>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</si>
  <si>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</si>
  <si>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</si>
  <si>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</si>
  <si>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</si>
  <si>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</si>
  <si>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</si>
  <si>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</si>
  <si>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</si>
  <si>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</si>
  <si>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</si>
  <si>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</si>
  <si>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</si>
  <si>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</si>
  <si>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</si>
  <si>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</si>
  <si>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</si>
  <si>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</si>
  <si>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</si>
  <si>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</si>
  <si>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</si>
  <si>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</si>
  <si>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</si>
  <si>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</si>
  <si>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</si>
  <si>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</si>
  <si>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</si>
  <si>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</si>
  <si>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</si>
  <si>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</si>
  <si>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</si>
  <si>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</si>
  <si>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</si>
  <si>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</si>
  <si>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</si>
  <si>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</si>
  <si>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</si>
  <si>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</si>
  <si>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</si>
  <si>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</si>
  <si>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</si>
  <si>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</si>
  <si>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</si>
  <si>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</si>
  <si>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</si>
  <si>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</si>
  <si>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</si>
  <si>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</si>
  <si>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</si>
  <si>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</si>
  <si>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</si>
  <si>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</si>
  <si>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</si>
  <si>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</si>
  <si>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</si>
  <si>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</si>
  <si>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</si>
  <si>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</si>
  <si>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</si>
  <si>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</si>
  <si>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</si>
  <si>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</si>
  <si>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</si>
  <si>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</si>
  <si>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</si>
  <si>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</si>
  <si>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</si>
  <si>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</si>
  <si>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</si>
  <si>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</si>
  <si>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</si>
  <si>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</si>
  <si>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</si>
  <si>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</si>
  <si>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</si>
  <si>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</si>
  <si>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</si>
  <si>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</si>
  <si>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</si>
  <si>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</si>
  <si>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</si>
  <si>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</si>
  <si>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</si>
  <si>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</si>
  <si>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</si>
  <si>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</si>
  <si>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</si>
  <si>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</si>
  <si>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</si>
  <si>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</si>
  <si>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</si>
  <si>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</si>
  <si>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</si>
  <si>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</si>
  <si>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</si>
  <si>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</si>
  <si>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</si>
  <si>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</si>
  <si>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</si>
  <si>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</si>
  <si>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</si>
  <si>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</si>
  <si>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</si>
  <si>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</si>
  <si>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</si>
  <si>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</si>
  <si>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</si>
  <si>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</si>
  <si>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</si>
  <si>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</si>
  <si>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</si>
  <si>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</si>
  <si>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</si>
  <si>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</si>
  <si>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</si>
  <si>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</si>
  <si>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</si>
  <si>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</si>
  <si>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</si>
  <si>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</si>
  <si>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</si>
  <si>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</si>
  <si>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</si>
  <si>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</si>
  <si>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</si>
  <si>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</si>
  <si>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</si>
  <si>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</si>
  <si>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</si>
  <si>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</si>
  <si>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</si>
  <si>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</si>
  <si>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</si>
  <si>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</si>
  <si>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</si>
  <si>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</si>
  <si>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</si>
  <si>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</si>
  <si>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</si>
  <si>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</si>
  <si>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</si>
  <si>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</si>
  <si>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</si>
  <si>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</si>
  <si>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</si>
  <si>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</si>
  <si>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</si>
  <si>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</si>
  <si>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</si>
  <si>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</si>
  <si>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</si>
  <si>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</si>
  <si>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</si>
  <si>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</si>
  <si>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</si>
  <si>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</si>
  <si>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</si>
  <si>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</si>
  <si>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</si>
  <si>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</si>
  <si>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</si>
  <si>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</si>
  <si>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</si>
  <si>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</si>
  <si>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</si>
  <si>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</si>
  <si>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</si>
  <si>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</si>
  <si>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</si>
  <si>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</si>
  <si>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</si>
  <si>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</si>
  <si>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</si>
  <si>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</si>
  <si>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</si>
  <si>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</si>
  <si>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</si>
  <si>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</si>
  <si>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</si>
  <si>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</si>
  <si>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</si>
  <si>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</si>
  <si>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</si>
  <si>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</si>
  <si>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</si>
  <si>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</si>
  <si>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</si>
  <si>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</si>
  <si>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</si>
  <si>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</si>
  <si>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</si>
  <si>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</si>
  <si>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</si>
  <si>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</si>
  <si>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</si>
  <si>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</si>
  <si>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</si>
  <si>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</si>
  <si>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</si>
  <si>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</si>
  <si>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</si>
  <si>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</si>
  <si>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</si>
  <si>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</si>
  <si>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</si>
  <si>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</si>
  <si>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</si>
  <si>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</si>
  <si>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</si>
  <si>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</si>
  <si>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</si>
  <si>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</si>
  <si>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</si>
  <si>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</si>
  <si>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</si>
  <si>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</si>
  <si>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</si>
  <si>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</si>
  <si>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</si>
  <si>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</si>
  <si>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</si>
  <si>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</si>
  <si>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</si>
  <si>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</si>
  <si>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</si>
  <si>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</si>
  <si>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</si>
  <si>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</si>
  <si>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</si>
  <si>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</si>
  <si>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</si>
  <si>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</si>
  <si>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</si>
  <si>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</si>
  <si>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</si>
  <si>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</si>
  <si>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</si>
  <si>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</si>
  <si>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</si>
  <si>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</si>
  <si>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</si>
  <si>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</si>
  <si>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</si>
  <si>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</si>
  <si>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</si>
  <si>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</si>
  <si>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</si>
  <si>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</si>
  <si>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</si>
  <si>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</si>
  <si>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</si>
  <si>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</si>
  <si>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</si>
  <si>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</si>
  <si>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</si>
  <si>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</si>
  <si>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</si>
  <si>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</si>
  <si>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</si>
  <si>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</si>
  <si>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</si>
  <si>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</si>
  <si>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</si>
  <si>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</si>
  <si>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</si>
  <si>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</si>
  <si>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</si>
  <si>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</si>
  <si>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</si>
  <si>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</si>
  <si>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</si>
  <si>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</si>
  <si>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</si>
  <si>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</si>
  <si>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</si>
  <si>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</si>
  <si>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</si>
  <si>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</si>
  <si>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</si>
  <si>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</si>
  <si>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</si>
  <si>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</si>
  <si>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</si>
  <si>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</si>
  <si>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</si>
  <si>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</si>
  <si>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</si>
  <si>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</si>
  <si>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</si>
  <si>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</si>
  <si>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</si>
  <si>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</si>
  <si>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</si>
  <si>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</si>
  <si>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</si>
  <si>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</si>
  <si>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</si>
  <si>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</si>
  <si>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</si>
  <si>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</si>
  <si>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</si>
  <si>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</si>
  <si>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</si>
  <si>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</si>
  <si>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</si>
  <si>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</si>
  <si>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</si>
  <si>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</si>
  <si>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</si>
  <si>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</si>
  <si>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</si>
  <si>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</si>
  <si>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</si>
  <si>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</si>
  <si>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</si>
  <si>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</si>
  <si>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</si>
  <si>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</si>
  <si>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</si>
  <si>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</si>
  <si>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</si>
  <si>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</si>
  <si>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</si>
  <si>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</si>
  <si>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</si>
  <si>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</si>
  <si>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</si>
  <si>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</si>
  <si>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</si>
  <si>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</si>
  <si>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</si>
  <si>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</si>
  <si>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</si>
  <si>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</si>
  <si>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</si>
  <si>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</si>
  <si>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</si>
  <si>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</si>
  <si>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</si>
  <si>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</si>
  <si>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</si>
  <si>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</si>
  <si>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</si>
  <si>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</si>
  <si>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</si>
  <si>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</si>
  <si>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</si>
  <si>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</si>
  <si>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</si>
  <si>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</si>
  <si>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</si>
  <si>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</si>
  <si>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</si>
  <si>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</si>
  <si>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</si>
  <si>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</si>
  <si>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</si>
  <si>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</si>
  <si>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</si>
  <si>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</si>
  <si>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</si>
  <si>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</si>
  <si>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</si>
  <si>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</si>
  <si>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</si>
  <si>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</si>
  <si>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</si>
  <si>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</si>
  <si>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</si>
  <si>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</si>
  <si>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</si>
  <si>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</si>
  <si>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</si>
  <si>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</si>
  <si>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</si>
  <si>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</si>
  <si>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</si>
  <si>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</si>
  <si>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</si>
  <si>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</si>
  <si>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</si>
  <si>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</si>
  <si>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</si>
  <si>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</si>
  <si>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</si>
  <si>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</si>
  <si>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</si>
  <si>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</si>
  <si>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</si>
  <si>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</si>
  <si>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</si>
  <si>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</si>
  <si>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</si>
  <si>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</si>
  <si>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</si>
  <si>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</si>
  <si>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</si>
  <si>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</si>
  <si>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</si>
  <si>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</si>
  <si>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</si>
  <si>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</si>
  <si>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</si>
  <si>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</si>
  <si>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</si>
  <si>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</si>
  <si>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</si>
  <si>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</si>
  <si>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</si>
  <si>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</si>
  <si>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</si>
  <si>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</si>
  <si>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</si>
  <si>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</si>
  <si>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</si>
  <si>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</si>
  <si>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</si>
  <si>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</si>
  <si>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</si>
  <si>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</si>
  <si>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</si>
  <si>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</si>
  <si>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</si>
  <si>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</si>
  <si>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</si>
  <si>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</si>
  <si>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</si>
  <si>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</si>
  <si>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</si>
  <si>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</si>
  <si>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</si>
  <si>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</si>
  <si>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</si>
  <si>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</si>
  <si>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</si>
  <si>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</si>
  <si>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</si>
  <si>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</si>
  <si>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</si>
  <si>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</si>
  <si>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</si>
  <si>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</si>
  <si>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</si>
  <si>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</si>
  <si>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</si>
  <si>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</si>
  <si>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</si>
  <si>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</si>
  <si>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</si>
  <si>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</si>
  <si>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</si>
  <si>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</si>
  <si>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</si>
  <si>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</si>
  <si>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</si>
  <si>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</si>
  <si>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</si>
  <si>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</si>
  <si>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</si>
  <si>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</si>
  <si>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</si>
  <si>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</si>
  <si>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</si>
  <si>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</si>
  <si>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</si>
  <si>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</si>
  <si>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</si>
  <si>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</si>
  <si>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</si>
  <si>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</si>
  <si>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</si>
  <si>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</si>
  <si>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</si>
  <si>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</si>
  <si>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</si>
  <si>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</si>
  <si>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</si>
  <si>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</si>
  <si>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</si>
  <si>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</si>
  <si>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</si>
  <si>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</si>
  <si>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</si>
  <si>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</si>
  <si>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</si>
  <si>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</si>
  <si>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</si>
  <si>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</si>
  <si>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</si>
  <si>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</si>
  <si>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</si>
  <si>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</si>
  <si>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</si>
  <si>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</si>
  <si>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</si>
  <si>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</si>
  <si>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</si>
  <si>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</si>
  <si>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</si>
  <si>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</si>
  <si>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</si>
  <si>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</si>
  <si>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</si>
  <si>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</si>
  <si>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</si>
  <si>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</si>
  <si>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</si>
  <si>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</si>
  <si>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</si>
  <si>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</si>
  <si>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</si>
  <si>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</si>
  <si>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</si>
  <si>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</si>
  <si>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</si>
  <si>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</si>
  <si>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</si>
  <si>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</si>
  <si>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</si>
  <si>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</si>
  <si>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</si>
  <si>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</si>
  <si>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</si>
  <si>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</si>
  <si>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</si>
  <si>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</si>
  <si>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</si>
  <si>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</si>
  <si>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</si>
  <si>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</si>
  <si>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</si>
  <si>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</si>
  <si>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</si>
  <si>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</si>
  <si>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</si>
  <si>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</si>
  <si>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</si>
  <si>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</si>
  <si>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</si>
  <si>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23.12.2020</t>
  </si>
  <si>
    <t>Ардатовский муниципальный район</t>
  </si>
  <si>
    <t>22602000</t>
  </si>
  <si>
    <t>Кужендеевский сельсовет</t>
  </si>
  <si>
    <t>22602424</t>
  </si>
  <si>
    <t>Личадеевский сельсовет</t>
  </si>
  <si>
    <t>22602428</t>
  </si>
  <si>
    <t>Михеевский сельсовет</t>
  </si>
  <si>
    <t>22602432</t>
  </si>
  <si>
    <t>Рабочий поселок Ардатов</t>
  </si>
  <si>
    <t>22602151</t>
  </si>
  <si>
    <t>Рабочий поселок Мухтолово</t>
  </si>
  <si>
    <t>22602155</t>
  </si>
  <si>
    <t>Саконский сельсовет</t>
  </si>
  <si>
    <t>22602436</t>
  </si>
  <si>
    <t>Стексовский сельсовет</t>
  </si>
  <si>
    <t>22602440</t>
  </si>
  <si>
    <t>Хрипуновский сельсовет</t>
  </si>
  <si>
    <t>22602444</t>
  </si>
  <si>
    <t>Арзамасский муниципальный район</t>
  </si>
  <si>
    <t>22603000</t>
  </si>
  <si>
    <t>Абрамовский сельсовет</t>
  </si>
  <si>
    <t>22603404</t>
  </si>
  <si>
    <t>Балахонихинский сельсовет</t>
  </si>
  <si>
    <t>22603408</t>
  </si>
  <si>
    <t>Бебяевский сельсовет</t>
  </si>
  <si>
    <t>22603456</t>
  </si>
  <si>
    <t>Березовский сельсовет</t>
  </si>
  <si>
    <t>22603410</t>
  </si>
  <si>
    <t>Большетумановский сельсовет</t>
  </si>
  <si>
    <t>22603412</t>
  </si>
  <si>
    <t>Кирилловский сельсовет</t>
  </si>
  <si>
    <t>22603424</t>
  </si>
  <si>
    <t>Красносельский сельсовет</t>
  </si>
  <si>
    <t>22603432</t>
  </si>
  <si>
    <t>Ломовский сельсовет</t>
  </si>
  <si>
    <t>22603440</t>
  </si>
  <si>
    <t>Новоусадский сельсовет</t>
  </si>
  <si>
    <t>22603452</t>
  </si>
  <si>
    <t>Рабочий поселок Выездное</t>
  </si>
  <si>
    <t>22603155</t>
  </si>
  <si>
    <t>Слизневский сельсовет</t>
  </si>
  <si>
    <t>22603472</t>
  </si>
  <si>
    <t>Чернухинский сельсовет</t>
  </si>
  <si>
    <t>22603476</t>
  </si>
  <si>
    <t>Шатовский сельсовет</t>
  </si>
  <si>
    <t>22603480</t>
  </si>
  <si>
    <t>Балахнинский муниципальный район</t>
  </si>
  <si>
    <t>22605000</t>
  </si>
  <si>
    <t>Город Балахна</t>
  </si>
  <si>
    <t>22605101</t>
  </si>
  <si>
    <t>Коневский сельсовет</t>
  </si>
  <si>
    <t>22605408</t>
  </si>
  <si>
    <t>Кочергинский сельсовет</t>
  </si>
  <si>
    <t>22605412</t>
  </si>
  <si>
    <t>Рабочий поселок Большое Козино</t>
  </si>
  <si>
    <t>22605153</t>
  </si>
  <si>
    <t>Рабочий поселок Гидроторф</t>
  </si>
  <si>
    <t>22605155</t>
  </si>
  <si>
    <t>Рабочий поселок Малое Козино</t>
  </si>
  <si>
    <t>22605158</t>
  </si>
  <si>
    <t>Шеляуховский сельсовет</t>
  </si>
  <si>
    <t>22605416</t>
  </si>
  <si>
    <t>Богородский муниципальный район</t>
  </si>
  <si>
    <t>22607000</t>
  </si>
  <si>
    <t>Алешковский сельсовет</t>
  </si>
  <si>
    <t>22607404</t>
  </si>
  <si>
    <t>Город Богородск</t>
  </si>
  <si>
    <t>22607101</t>
  </si>
  <si>
    <t>Доскинский сельсовет</t>
  </si>
  <si>
    <t>22607416</t>
  </si>
  <si>
    <t>Дуденевский сельсовет</t>
  </si>
  <si>
    <t>22607420</t>
  </si>
  <si>
    <t>Каменский сельсовет</t>
  </si>
  <si>
    <t>22607428</t>
  </si>
  <si>
    <t>Хвощевский сельсовет</t>
  </si>
  <si>
    <t>22607444</t>
  </si>
  <si>
    <t>Шапкинский сельсовет</t>
  </si>
  <si>
    <t>22607448</t>
  </si>
  <si>
    <t>Большеболдинский муниципальный район</t>
  </si>
  <si>
    <t>22609000</t>
  </si>
  <si>
    <t>Большеболдинский сельсовет</t>
  </si>
  <si>
    <t>22609404</t>
  </si>
  <si>
    <t>Молчановский сельсовет</t>
  </si>
  <si>
    <t>22609416</t>
  </si>
  <si>
    <t>Новослободской сельсовет</t>
  </si>
  <si>
    <t>22609420</t>
  </si>
  <si>
    <t>Пермеевский сельсовет</t>
  </si>
  <si>
    <t>22609422</t>
  </si>
  <si>
    <t>Пикшенский сельсовет</t>
  </si>
  <si>
    <t>22609424</t>
  </si>
  <si>
    <t>Черновский сельсовет</t>
  </si>
  <si>
    <t>22609432</t>
  </si>
  <si>
    <t>Большемурашкинский муниципальный район</t>
  </si>
  <si>
    <t>22610000</t>
  </si>
  <si>
    <t>Григоровский сельсовет</t>
  </si>
  <si>
    <t>22610408</t>
  </si>
  <si>
    <t>Рабочий поселок Большое Мурашкино</t>
  </si>
  <si>
    <t>22610151</t>
  </si>
  <si>
    <t>Советский сельсовет</t>
  </si>
  <si>
    <t>22610404</t>
  </si>
  <si>
    <t>Холязинский сельсовет</t>
  </si>
  <si>
    <t>22610428</t>
  </si>
  <si>
    <t>Бутурлинский муниципальный район</t>
  </si>
  <si>
    <t>22612000</t>
  </si>
  <si>
    <t>Большебакалдский сельсовет</t>
  </si>
  <si>
    <t>22612404</t>
  </si>
  <si>
    <t>Каменищенский сельсовет</t>
  </si>
  <si>
    <t>22612412</t>
  </si>
  <si>
    <t>Кочуновский сельсовет</t>
  </si>
  <si>
    <t>22612420</t>
  </si>
  <si>
    <t>Рабочий поселок Бутурлино</t>
  </si>
  <si>
    <t>22612151</t>
  </si>
  <si>
    <t>Уваровский сельсовет</t>
  </si>
  <si>
    <t>22612428</t>
  </si>
  <si>
    <t>Ягубовский сельсовет</t>
  </si>
  <si>
    <t>22612432</t>
  </si>
  <si>
    <t>Вадский муниципальный район</t>
  </si>
  <si>
    <t>22614000</t>
  </si>
  <si>
    <t>Вадский сельсовет</t>
  </si>
  <si>
    <t>22614404</t>
  </si>
  <si>
    <t>Дубенский сельсовет</t>
  </si>
  <si>
    <t>22614408</t>
  </si>
  <si>
    <t>Круто-Майданский сельсовет</t>
  </si>
  <si>
    <t>22614416</t>
  </si>
  <si>
    <t>Лопатинский сельсовет</t>
  </si>
  <si>
    <t>22614420</t>
  </si>
  <si>
    <t>Новомирский сельсовет</t>
  </si>
  <si>
    <t>22614424</t>
  </si>
  <si>
    <t>Стрельский сельсовет</t>
  </si>
  <si>
    <t>22614432</t>
  </si>
  <si>
    <t>Варнавинский муниципальный район</t>
  </si>
  <si>
    <t>22615000</t>
  </si>
  <si>
    <t>Богородский сельсовет</t>
  </si>
  <si>
    <t>22615420</t>
  </si>
  <si>
    <t>Восходовский сельсовет</t>
  </si>
  <si>
    <t>22615406</t>
  </si>
  <si>
    <t>Михаленинский сельсовет</t>
  </si>
  <si>
    <t>22615416</t>
  </si>
  <si>
    <t>Рабочий поселок Варнавино</t>
  </si>
  <si>
    <t>22615151</t>
  </si>
  <si>
    <t>Северный сельсовет</t>
  </si>
  <si>
    <t>22615428</t>
  </si>
  <si>
    <t>Шудский сельсовет</t>
  </si>
  <si>
    <t>22615430</t>
  </si>
  <si>
    <t>Вачский муниципальный район</t>
  </si>
  <si>
    <t>22617000</t>
  </si>
  <si>
    <t>Арефинский сельсовет</t>
  </si>
  <si>
    <t>22617408</t>
  </si>
  <si>
    <t>Казаковский сельсовет</t>
  </si>
  <si>
    <t>22617424</t>
  </si>
  <si>
    <t>Новосельский сельсовет</t>
  </si>
  <si>
    <t>22617432</t>
  </si>
  <si>
    <t>Рабочий поселок Вача</t>
  </si>
  <si>
    <t>22617151</t>
  </si>
  <si>
    <t>Филинский сельсовет</t>
  </si>
  <si>
    <t>22617436</t>
  </si>
  <si>
    <t>Чулковский сельсовет</t>
  </si>
  <si>
    <t>22617440</t>
  </si>
  <si>
    <t>Ветлужский муниципальный район</t>
  </si>
  <si>
    <t>22618000</t>
  </si>
  <si>
    <t>Волыновский сельсовет</t>
  </si>
  <si>
    <t>22618408</t>
  </si>
  <si>
    <t>Город Ветлуга</t>
  </si>
  <si>
    <t>22618101</t>
  </si>
  <si>
    <t>Крутцовский сельсовет</t>
  </si>
  <si>
    <t>22618416</t>
  </si>
  <si>
    <t>Макарьевский сельсовет</t>
  </si>
  <si>
    <t>22618420</t>
  </si>
  <si>
    <t>Мошкинский сельсовет</t>
  </si>
  <si>
    <t>22618428</t>
  </si>
  <si>
    <t>Новоуспенский сельсовет</t>
  </si>
  <si>
    <t>22618432</t>
  </si>
  <si>
    <t>Поселок им Калинина</t>
  </si>
  <si>
    <t>22618154</t>
  </si>
  <si>
    <t>Проновский сельсовет</t>
  </si>
  <si>
    <t>22618436</t>
  </si>
  <si>
    <t>Туранский сельсовет</t>
  </si>
  <si>
    <t>22618444</t>
  </si>
  <si>
    <t>Вознесенский муниципальный район</t>
  </si>
  <si>
    <t>22619000</t>
  </si>
  <si>
    <t>Бахтызинский сельсовет</t>
  </si>
  <si>
    <t>22619408</t>
  </si>
  <si>
    <t>Благодатовский сельсовет</t>
  </si>
  <si>
    <t>22619412</t>
  </si>
  <si>
    <t>Бутаковский сельсовет</t>
  </si>
  <si>
    <t>22619416</t>
  </si>
  <si>
    <t>Криушинский сельсовет</t>
  </si>
  <si>
    <t>22619420</t>
  </si>
  <si>
    <t>Мотызлейский сельсовет</t>
  </si>
  <si>
    <t>22619428</t>
  </si>
  <si>
    <t>Нарышкинский сельсовет</t>
  </si>
  <si>
    <t>22619432</t>
  </si>
  <si>
    <t>Полховско-Майданский сельсовет</t>
  </si>
  <si>
    <t>22619440</t>
  </si>
  <si>
    <t>Рабочий поселок Вознесенское</t>
  </si>
  <si>
    <t>22619151</t>
  </si>
  <si>
    <t>Сарминский сельсовет</t>
  </si>
  <si>
    <t>22619444</t>
  </si>
  <si>
    <t>Володарский муниципальный район</t>
  </si>
  <si>
    <t>22631000</t>
  </si>
  <si>
    <t>Город Володарск</t>
  </si>
  <si>
    <t>22631103</t>
  </si>
  <si>
    <t>Золинский сельсовет</t>
  </si>
  <si>
    <t>22631404</t>
  </si>
  <si>
    <t>Ильинский сельсовет</t>
  </si>
  <si>
    <t>22631408</t>
  </si>
  <si>
    <t>Мулинский сельсовет</t>
  </si>
  <si>
    <t>22631411</t>
  </si>
  <si>
    <t>Рабочий поселок Ильиногорск</t>
  </si>
  <si>
    <t>22631160</t>
  </si>
  <si>
    <t>Рабочий поселок Решетиха</t>
  </si>
  <si>
    <t>22631168</t>
  </si>
  <si>
    <t>Рабочий поселок Смолино</t>
  </si>
  <si>
    <t>22631170</t>
  </si>
  <si>
    <t>Рабочий поселок Фролищи</t>
  </si>
  <si>
    <t>22631173</t>
  </si>
  <si>
    <t>Рабочий поселок Центральный</t>
  </si>
  <si>
    <t>22631176</t>
  </si>
  <si>
    <t>Рабочий поселок Юганец</t>
  </si>
  <si>
    <t>22631179</t>
  </si>
  <si>
    <t>Сельсовет Красная Горка</t>
  </si>
  <si>
    <t>22631402</t>
  </si>
  <si>
    <t>Воротынский</t>
  </si>
  <si>
    <t>22719000</t>
  </si>
  <si>
    <t>Воскресенский муниципальный район</t>
  </si>
  <si>
    <t>22622000</t>
  </si>
  <si>
    <t>Благовещенский сельсовет</t>
  </si>
  <si>
    <t>22622404</t>
  </si>
  <si>
    <t>22622408</t>
  </si>
  <si>
    <t>Владимирский сельсовет</t>
  </si>
  <si>
    <t>22622416</t>
  </si>
  <si>
    <t>Воздвиженский сельсовет</t>
  </si>
  <si>
    <t>22622420</t>
  </si>
  <si>
    <t>Глуховский сельсовет</t>
  </si>
  <si>
    <t>22622424</t>
  </si>
  <si>
    <t>Егоровский сельсовет</t>
  </si>
  <si>
    <t>22622432</t>
  </si>
  <si>
    <t>Капустихинский сельсовет</t>
  </si>
  <si>
    <t>22622440</t>
  </si>
  <si>
    <t>Нахратовский сельсовет</t>
  </si>
  <si>
    <t>22622452</t>
  </si>
  <si>
    <t>Нестиарский сельсовет</t>
  </si>
  <si>
    <t>22622456</t>
  </si>
  <si>
    <t>Рабочий поселок Воскресенское</t>
  </si>
  <si>
    <t>22622151</t>
  </si>
  <si>
    <t>Староустинский сельсовет</t>
  </si>
  <si>
    <t>22622460</t>
  </si>
  <si>
    <t>Гагинский муниципальный район</t>
  </si>
  <si>
    <t>22626000</t>
  </si>
  <si>
    <t>Большеаратский сельсовет</t>
  </si>
  <si>
    <t>22626404</t>
  </si>
  <si>
    <t>Ветошкинский сельсовет</t>
  </si>
  <si>
    <t>22626408</t>
  </si>
  <si>
    <t>Гагинский сельсовет</t>
  </si>
  <si>
    <t>22626412</t>
  </si>
  <si>
    <t>Покровский сельсовет</t>
  </si>
  <si>
    <t>22626432</t>
  </si>
  <si>
    <t>Ушаковский сельсовет</t>
  </si>
  <si>
    <t>22626440</t>
  </si>
  <si>
    <t>Юрьевский сельсовет</t>
  </si>
  <si>
    <t>22626444</t>
  </si>
  <si>
    <t>Городецкий муниципальный район</t>
  </si>
  <si>
    <t>22628000</t>
  </si>
  <si>
    <t>Бриляковский сельсовет</t>
  </si>
  <si>
    <t>22628404</t>
  </si>
  <si>
    <t>Город Заволжье</t>
  </si>
  <si>
    <t>22628103</t>
  </si>
  <si>
    <t>Зиняковский сельсовет</t>
  </si>
  <si>
    <t>22628416</t>
  </si>
  <si>
    <t>Ковригинский сельсовет</t>
  </si>
  <si>
    <t>22628422</t>
  </si>
  <si>
    <t>Кумохинский сельсовет</t>
  </si>
  <si>
    <t>22628428</t>
  </si>
  <si>
    <t>Николо-Погостинский сельсовет</t>
  </si>
  <si>
    <t>22628442</t>
  </si>
  <si>
    <t>Рабочий поселок Первомайский</t>
  </si>
  <si>
    <t>22628154</t>
  </si>
  <si>
    <t>Смиркинский сельсовет</t>
  </si>
  <si>
    <t>22628444</t>
  </si>
  <si>
    <t>Смольковский сельсовет</t>
  </si>
  <si>
    <t>22628448</t>
  </si>
  <si>
    <t>Тимирязевский сельсовет</t>
  </si>
  <si>
    <t>22628452</t>
  </si>
  <si>
    <t>Федуринский сельсовет</t>
  </si>
  <si>
    <t>22628458</t>
  </si>
  <si>
    <t>город Городец</t>
  </si>
  <si>
    <t>22628101</t>
  </si>
  <si>
    <t>Дальнеконстантиновский муниципальный район</t>
  </si>
  <si>
    <t>22630000</t>
  </si>
  <si>
    <t>Белозеровский сельсовет</t>
  </si>
  <si>
    <t>22630408</t>
  </si>
  <si>
    <t>Богоявленский сельсовет</t>
  </si>
  <si>
    <t>22630412</t>
  </si>
  <si>
    <t>Дубравский сельсовет</t>
  </si>
  <si>
    <t>22630444</t>
  </si>
  <si>
    <t>Кужутский сельсовет</t>
  </si>
  <si>
    <t>22630428</t>
  </si>
  <si>
    <t>Малопицкий сельсовет</t>
  </si>
  <si>
    <t>22630430</t>
  </si>
  <si>
    <t>Нижегородский сельсовет</t>
  </si>
  <si>
    <t>22630420</t>
  </si>
  <si>
    <t>Рабочий поселок Дальнее Константиново</t>
  </si>
  <si>
    <t>22630151</t>
  </si>
  <si>
    <t>Сарлейский сельсовет</t>
  </si>
  <si>
    <t>22630440</t>
  </si>
  <si>
    <t>Суроватихинский сельсовет</t>
  </si>
  <si>
    <t>22630448</t>
  </si>
  <si>
    <t>Тепелевский сельсовет</t>
  </si>
  <si>
    <t>22630456</t>
  </si>
  <si>
    <t>Дивеевский муниципальный район</t>
  </si>
  <si>
    <t>22632000</t>
  </si>
  <si>
    <t>Верякушский сельсовет</t>
  </si>
  <si>
    <t>22632408</t>
  </si>
  <si>
    <t>22632412</t>
  </si>
  <si>
    <t>Дивеевский сельсовет</t>
  </si>
  <si>
    <t>22632416</t>
  </si>
  <si>
    <t>Елизарьевский сельсовет</t>
  </si>
  <si>
    <t>22632420</t>
  </si>
  <si>
    <t>Ивановский сельсовет</t>
  </si>
  <si>
    <t>22632424</t>
  </si>
  <si>
    <t>Сатисский сельсовет</t>
  </si>
  <si>
    <t>22632432</t>
  </si>
  <si>
    <t>ЗАТО город Саров</t>
  </si>
  <si>
    <t>22704000</t>
  </si>
  <si>
    <t>Княгининский муниципальный район</t>
  </si>
  <si>
    <t>22633000</t>
  </si>
  <si>
    <t>Ананьевский сельсовет</t>
  </si>
  <si>
    <t>22633404</t>
  </si>
  <si>
    <t>Белкинский сельсовет</t>
  </si>
  <si>
    <t>22633408</t>
  </si>
  <si>
    <t>Возрожденский сельсовет</t>
  </si>
  <si>
    <t>22633416</t>
  </si>
  <si>
    <t>Город Княгинино</t>
  </si>
  <si>
    <t>22633101</t>
  </si>
  <si>
    <t>Соловьевский сельсовет</t>
  </si>
  <si>
    <t>22633428</t>
  </si>
  <si>
    <t>Ковернинский муниципальный район</t>
  </si>
  <si>
    <t>22634000</t>
  </si>
  <si>
    <t>Большемостовский сельсовет</t>
  </si>
  <si>
    <t>22634412</t>
  </si>
  <si>
    <t>Гавриловский сельсовет</t>
  </si>
  <si>
    <t>22634418</t>
  </si>
  <si>
    <t>Горевский сельсовет</t>
  </si>
  <si>
    <t>22634420</t>
  </si>
  <si>
    <t>Рабочий поселок Ковернино</t>
  </si>
  <si>
    <t>22634151</t>
  </si>
  <si>
    <t>Скоробогатовский сельсовет</t>
  </si>
  <si>
    <t>22634436</t>
  </si>
  <si>
    <t>Хохломской сельсовет</t>
  </si>
  <si>
    <t>22634452</t>
  </si>
  <si>
    <t>Краснобаковский муниципальный район</t>
  </si>
  <si>
    <t>22635000</t>
  </si>
  <si>
    <t>Зубилихинский сельсовет</t>
  </si>
  <si>
    <t>22635404</t>
  </si>
  <si>
    <t>Прудовский сельсовет</t>
  </si>
  <si>
    <t>22635430</t>
  </si>
  <si>
    <t>Рабочий поселок Ветлужский</t>
  </si>
  <si>
    <t>22635154</t>
  </si>
  <si>
    <t>Рабочий поселок Красные Баки</t>
  </si>
  <si>
    <t>22635151</t>
  </si>
  <si>
    <t>Чащихинский сельсовет</t>
  </si>
  <si>
    <t>22635424</t>
  </si>
  <si>
    <t>Шеманихинский сельсовет</t>
  </si>
  <si>
    <t>22635432</t>
  </si>
  <si>
    <t>Краснооктябрьский муниципальный район</t>
  </si>
  <si>
    <t>22636000</t>
  </si>
  <si>
    <t>Большерыбушкинский сельсовет</t>
  </si>
  <si>
    <t>22636408</t>
  </si>
  <si>
    <t>Ендовищинский сельсовет</t>
  </si>
  <si>
    <t>22636412</t>
  </si>
  <si>
    <t>Кечасовский сельсовет</t>
  </si>
  <si>
    <t>22636416</t>
  </si>
  <si>
    <t>Ключищинский сельсовет</t>
  </si>
  <si>
    <t>22636424</t>
  </si>
  <si>
    <t>Маресевский сельсовет</t>
  </si>
  <si>
    <t>22636425</t>
  </si>
  <si>
    <t>Медянский сельсовет</t>
  </si>
  <si>
    <t>22636426</t>
  </si>
  <si>
    <t>Пошатовский сельсовет</t>
  </si>
  <si>
    <t>22636427</t>
  </si>
  <si>
    <t>Салганский сельсовет</t>
  </si>
  <si>
    <t>22636428</t>
  </si>
  <si>
    <t>Саргинский сельсовет</t>
  </si>
  <si>
    <t>22636432</t>
  </si>
  <si>
    <t>Семеновский сельсовет</t>
  </si>
  <si>
    <t>22636436</t>
  </si>
  <si>
    <t>Уразовский сельсовет</t>
  </si>
  <si>
    <t>22636440</t>
  </si>
  <si>
    <t>Чембилеевский сельсовет</t>
  </si>
  <si>
    <t>22636444</t>
  </si>
  <si>
    <t>Кстовский муниципальный район</t>
  </si>
  <si>
    <t>22637000</t>
  </si>
  <si>
    <t>Афонинский сельсовет</t>
  </si>
  <si>
    <t>22637404</t>
  </si>
  <si>
    <t>Безводнинский сельсовет</t>
  </si>
  <si>
    <t>22637408</t>
  </si>
  <si>
    <t>Ближнеборисовский сельсовет</t>
  </si>
  <si>
    <t>22637412</t>
  </si>
  <si>
    <t>Большеельнинский сельсовет</t>
  </si>
  <si>
    <t>22637416</t>
  </si>
  <si>
    <t>Большемокринский сельсовет</t>
  </si>
  <si>
    <t>22637420</t>
  </si>
  <si>
    <t>Город Кстово</t>
  </si>
  <si>
    <t>22637101</t>
  </si>
  <si>
    <t>Запрудновский сельсовет</t>
  </si>
  <si>
    <t>22637424</t>
  </si>
  <si>
    <t>Новоликеевский сельсовет</t>
  </si>
  <si>
    <t>22637436</t>
  </si>
  <si>
    <t>Прокошевский сельсовет</t>
  </si>
  <si>
    <t>22637438</t>
  </si>
  <si>
    <t>Работкинский сельсовет</t>
  </si>
  <si>
    <t>22637440</t>
  </si>
  <si>
    <t>Ройкинский сельсовет</t>
  </si>
  <si>
    <t>22637442</t>
  </si>
  <si>
    <t>Слободской сельсовет</t>
  </si>
  <si>
    <t>22637444</t>
  </si>
  <si>
    <t>22637448</t>
  </si>
  <si>
    <t>Чернышихинский сельсовет</t>
  </si>
  <si>
    <t>22637428</t>
  </si>
  <si>
    <t>Лукояновский муниципальный район</t>
  </si>
  <si>
    <t>22639000</t>
  </si>
  <si>
    <t>Большеарский сельсовет</t>
  </si>
  <si>
    <t>22639404</t>
  </si>
  <si>
    <t>Большемаресьевский сельсовет</t>
  </si>
  <si>
    <t>22639412</t>
  </si>
  <si>
    <t>Город Лукоянов</t>
  </si>
  <si>
    <t>22639101</t>
  </si>
  <si>
    <t>Кудеяровский сельсовет</t>
  </si>
  <si>
    <t>22639430</t>
  </si>
  <si>
    <t>22639432</t>
  </si>
  <si>
    <t>Рабочий поселок им Степана Разина</t>
  </si>
  <si>
    <t>22639154</t>
  </si>
  <si>
    <t>Тольско-Майданский сельсовет</t>
  </si>
  <si>
    <t>22639464</t>
  </si>
  <si>
    <t>Шандровский сельсовет</t>
  </si>
  <si>
    <t>22639472</t>
  </si>
  <si>
    <t>Лысковский муниципальный район</t>
  </si>
  <si>
    <t>22640000</t>
  </si>
  <si>
    <t>Барминский сельсовет</t>
  </si>
  <si>
    <t>22640404</t>
  </si>
  <si>
    <t>Берендеевский сельсовет</t>
  </si>
  <si>
    <t>22640406</t>
  </si>
  <si>
    <t>Валковский сельсовет</t>
  </si>
  <si>
    <t>22640408</t>
  </si>
  <si>
    <t>Город Лысково</t>
  </si>
  <si>
    <t>22640101</t>
  </si>
  <si>
    <t>Кириковский сельсовет</t>
  </si>
  <si>
    <t>22640420</t>
  </si>
  <si>
    <t>Кисловский сельсовет</t>
  </si>
  <si>
    <t>22640416</t>
  </si>
  <si>
    <t>Красноосельский сельсовет</t>
  </si>
  <si>
    <t>22640424</t>
  </si>
  <si>
    <t>Леньковский сельсовет</t>
  </si>
  <si>
    <t>22640428</t>
  </si>
  <si>
    <t>Трофимовский сельсовет</t>
  </si>
  <si>
    <t>22640452</t>
  </si>
  <si>
    <t>Навашинский</t>
  </si>
  <si>
    <t>22730000</t>
  </si>
  <si>
    <t>Павловский муниципальный район</t>
  </si>
  <si>
    <t>22642000</t>
  </si>
  <si>
    <t>Абабковский сельсовет</t>
  </si>
  <si>
    <t>22642404</t>
  </si>
  <si>
    <t>Варежский сельсовет</t>
  </si>
  <si>
    <t>22642408</t>
  </si>
  <si>
    <t>Город Ворсма</t>
  </si>
  <si>
    <t>22642103</t>
  </si>
  <si>
    <t>Город Горбатов</t>
  </si>
  <si>
    <t>22642105</t>
  </si>
  <si>
    <t>Город Павлово</t>
  </si>
  <si>
    <t>22642101</t>
  </si>
  <si>
    <t>Грудцинский сельсовет</t>
  </si>
  <si>
    <t>22642412</t>
  </si>
  <si>
    <t>Калининский сельсовет</t>
  </si>
  <si>
    <t>22642416</t>
  </si>
  <si>
    <t>Коровинский сельсовет</t>
  </si>
  <si>
    <t>22642420</t>
  </si>
  <si>
    <t>Рабочий поселок Тумботино</t>
  </si>
  <si>
    <t>22642155</t>
  </si>
  <si>
    <t>Таремский сельсовет</t>
  </si>
  <si>
    <t>22642424</t>
  </si>
  <si>
    <t>Перевозский</t>
  </si>
  <si>
    <t>22739000</t>
  </si>
  <si>
    <t>Пильнинский муниципальный район</t>
  </si>
  <si>
    <t>22645000</t>
  </si>
  <si>
    <t>Большеандосовский сельсовет</t>
  </si>
  <si>
    <t>22645408</t>
  </si>
  <si>
    <t>Бортсурманский сельсовет</t>
  </si>
  <si>
    <t>22645412</t>
  </si>
  <si>
    <t>Деяновский сельсовет</t>
  </si>
  <si>
    <t>22645416</t>
  </si>
  <si>
    <t>Красногорский сельсовет</t>
  </si>
  <si>
    <t>22645424</t>
  </si>
  <si>
    <t>Курмышский сельсовет</t>
  </si>
  <si>
    <t>22645428</t>
  </si>
  <si>
    <t>22645432</t>
  </si>
  <si>
    <t>Можаров-Майданский сельсовет</t>
  </si>
  <si>
    <t>22645436</t>
  </si>
  <si>
    <t>Новомочалеевский сельсовет</t>
  </si>
  <si>
    <t>22645440</t>
  </si>
  <si>
    <t>Петряксинский сельсовет</t>
  </si>
  <si>
    <t>22645448</t>
  </si>
  <si>
    <t>Рабочий поселок Пильна</t>
  </si>
  <si>
    <t>22645151</t>
  </si>
  <si>
    <t>Тенекаевский сельсовет</t>
  </si>
  <si>
    <t>22645456</t>
  </si>
  <si>
    <t>Языковский сельсовет</t>
  </si>
  <si>
    <t>22645460</t>
  </si>
  <si>
    <t>Починковский муниципальный район</t>
  </si>
  <si>
    <t>22646000</t>
  </si>
  <si>
    <t>Василево-Майданский сельсовет</t>
  </si>
  <si>
    <t>22646412</t>
  </si>
  <si>
    <t>Василевский сельсовет</t>
  </si>
  <si>
    <t>22646408</t>
  </si>
  <si>
    <t>Кочкуровский сельсовет</t>
  </si>
  <si>
    <t>22646424</t>
  </si>
  <si>
    <t>22646436</t>
  </si>
  <si>
    <t>Наруксовский сельсовет</t>
  </si>
  <si>
    <t>22646440</t>
  </si>
  <si>
    <t>Пеля-Хованский сельсовет</t>
  </si>
  <si>
    <t>22646456</t>
  </si>
  <si>
    <t>Починковский сельсовет</t>
  </si>
  <si>
    <t>22646460</t>
  </si>
  <si>
    <t>Ризоватовский сельсовет</t>
  </si>
  <si>
    <t>22646468</t>
  </si>
  <si>
    <t>Ужовский сельсовет</t>
  </si>
  <si>
    <t>22646480</t>
  </si>
  <si>
    <t>Семеновский</t>
  </si>
  <si>
    <t>22737000</t>
  </si>
  <si>
    <t>Сергачский муниципальный район</t>
  </si>
  <si>
    <t>22648000</t>
  </si>
  <si>
    <t>Андреевский сельсовет</t>
  </si>
  <si>
    <t>22648412</t>
  </si>
  <si>
    <t>Ачкинский сельсовет</t>
  </si>
  <si>
    <t>22648416</t>
  </si>
  <si>
    <t>22648420</t>
  </si>
  <si>
    <t>Город Сергач</t>
  </si>
  <si>
    <t>22648101</t>
  </si>
  <si>
    <t>Камкинский сельсовет</t>
  </si>
  <si>
    <t>22648428</t>
  </si>
  <si>
    <t>Кочко-Пожарский сельсовет</t>
  </si>
  <si>
    <t>22648432</t>
  </si>
  <si>
    <t>22648436</t>
  </si>
  <si>
    <t>Пожарский сельсовет</t>
  </si>
  <si>
    <t>22648444</t>
  </si>
  <si>
    <t>Староберезовский сельсовет</t>
  </si>
  <si>
    <t>22648452</t>
  </si>
  <si>
    <t>Толбинский сельсовет</t>
  </si>
  <si>
    <t>22648456</t>
  </si>
  <si>
    <t>Шубинский сельсовет</t>
  </si>
  <si>
    <t>22648460</t>
  </si>
  <si>
    <t>Сеченовский муниципальный район</t>
  </si>
  <si>
    <t>22649000</t>
  </si>
  <si>
    <t>Болтинский сельсовет</t>
  </si>
  <si>
    <t>22649408</t>
  </si>
  <si>
    <t>Васильевский сельсовет</t>
  </si>
  <si>
    <t>22649412</t>
  </si>
  <si>
    <t>Верхнеталызинский сельсовет</t>
  </si>
  <si>
    <t>22649416</t>
  </si>
  <si>
    <t>Кочетовский сельсовет</t>
  </si>
  <si>
    <t>22649420</t>
  </si>
  <si>
    <t>Красноостровский сельсовет</t>
  </si>
  <si>
    <t>22649428</t>
  </si>
  <si>
    <t>Мурзицкий сельсовет</t>
  </si>
  <si>
    <t>22649440</t>
  </si>
  <si>
    <t>Сеченовский сельсовет</t>
  </si>
  <si>
    <t>22649444</t>
  </si>
  <si>
    <t>Сокольский</t>
  </si>
  <si>
    <t>22749000</t>
  </si>
  <si>
    <t>Сосновский муниципальный район</t>
  </si>
  <si>
    <t>22650000</t>
  </si>
  <si>
    <t>Виткуловский сельсовет</t>
  </si>
  <si>
    <t>22650412</t>
  </si>
  <si>
    <t>Давыдковский сельсовет</t>
  </si>
  <si>
    <t>22650414</t>
  </si>
  <si>
    <t>Елизаровский сельсовет</t>
  </si>
  <si>
    <t>22650416</t>
  </si>
  <si>
    <t>Крутецкий сельсовет</t>
  </si>
  <si>
    <t>22650420</t>
  </si>
  <si>
    <t>Панинский сельсовет</t>
  </si>
  <si>
    <t>22650424</t>
  </si>
  <si>
    <t>Рабочий поселок Сосновское</t>
  </si>
  <si>
    <t>22650151</t>
  </si>
  <si>
    <t>Рожковский сельсовет</t>
  </si>
  <si>
    <t>22650428</t>
  </si>
  <si>
    <t>Селитьбенский сельсовет</t>
  </si>
  <si>
    <t>22650432</t>
  </si>
  <si>
    <t>Яковский сельсовет</t>
  </si>
  <si>
    <t>22650436</t>
  </si>
  <si>
    <t>Спасский муниципальный район</t>
  </si>
  <si>
    <t>22651000</t>
  </si>
  <si>
    <t>Базловский сельсовет</t>
  </si>
  <si>
    <t>22651404</t>
  </si>
  <si>
    <t>Вазьянский сельсовет</t>
  </si>
  <si>
    <t>22651420</t>
  </si>
  <si>
    <t>Высокоосельский сельсовет</t>
  </si>
  <si>
    <t>22651412</t>
  </si>
  <si>
    <t>Красноватрасский сельсовет</t>
  </si>
  <si>
    <t>22651416</t>
  </si>
  <si>
    <t>Маклаковский сельсовет</t>
  </si>
  <si>
    <t>22651414</t>
  </si>
  <si>
    <t>Спасский сельсовет</t>
  </si>
  <si>
    <t>22651432</t>
  </si>
  <si>
    <t>Турбанский сельсовет</t>
  </si>
  <si>
    <t>22651440</t>
  </si>
  <si>
    <t>Тонкинский муниципальный район</t>
  </si>
  <si>
    <t>22652000</t>
  </si>
  <si>
    <t>Бердниковский сельсовет</t>
  </si>
  <si>
    <t>22652404</t>
  </si>
  <si>
    <t>Большесодомовский сельсовет</t>
  </si>
  <si>
    <t>22652408</t>
  </si>
  <si>
    <t>Вязовский сельсовет</t>
  </si>
  <si>
    <t>22652412</t>
  </si>
  <si>
    <t>Пакалевский сельсовет</t>
  </si>
  <si>
    <t>22652416</t>
  </si>
  <si>
    <t>Рабочий поселок Тонкино</t>
  </si>
  <si>
    <t>22652151</t>
  </si>
  <si>
    <t>Тоншаевский муниципальный район</t>
  </si>
  <si>
    <t>22653000</t>
  </si>
  <si>
    <t>Березятский сельсовет</t>
  </si>
  <si>
    <t>22653424</t>
  </si>
  <si>
    <t>Кодочиговский сельсовет</t>
  </si>
  <si>
    <t>22653408</t>
  </si>
  <si>
    <t>Ложкинский сельсовет</t>
  </si>
  <si>
    <t>22653412</t>
  </si>
  <si>
    <t>Одошнурский сельсовет</t>
  </si>
  <si>
    <t>22653416</t>
  </si>
  <si>
    <t>Ошминский сельсовет</t>
  </si>
  <si>
    <t>22653420</t>
  </si>
  <si>
    <t>Рабочий поселок Пижма</t>
  </si>
  <si>
    <t>22653154</t>
  </si>
  <si>
    <t>Рабочий поселок Тоншаево</t>
  </si>
  <si>
    <t>22653151</t>
  </si>
  <si>
    <t>Рабочий поселок Шайгино</t>
  </si>
  <si>
    <t>22653158</t>
  </si>
  <si>
    <t>Увийский сельсовет</t>
  </si>
  <si>
    <t>22653436</t>
  </si>
  <si>
    <t>Уренский муниципальный район</t>
  </si>
  <si>
    <t>22654000</t>
  </si>
  <si>
    <t>Большеарьевский сельсовет</t>
  </si>
  <si>
    <t>22654408</t>
  </si>
  <si>
    <t>Большепесочнинский сельсовет</t>
  </si>
  <si>
    <t>22654409</t>
  </si>
  <si>
    <t>Ворошиловский сельсовет</t>
  </si>
  <si>
    <t>22654410</t>
  </si>
  <si>
    <t>22654412</t>
  </si>
  <si>
    <t>22654416</t>
  </si>
  <si>
    <t>Город Урень</t>
  </si>
  <si>
    <t>22654101</t>
  </si>
  <si>
    <t>Карповский сельсовет</t>
  </si>
  <si>
    <t>22654420</t>
  </si>
  <si>
    <t>Карпунихинский сельсовет</t>
  </si>
  <si>
    <t>22654424</t>
  </si>
  <si>
    <t>22654428</t>
  </si>
  <si>
    <t>Минеевский сельсовет</t>
  </si>
  <si>
    <t>22654430</t>
  </si>
  <si>
    <t>Обходский сельсовет</t>
  </si>
  <si>
    <t>22654432</t>
  </si>
  <si>
    <t>Рабочий поселок Арья</t>
  </si>
  <si>
    <t>22654153</t>
  </si>
  <si>
    <t>22654436</t>
  </si>
  <si>
    <t>Темтовский сельсовет</t>
  </si>
  <si>
    <t>22654440</t>
  </si>
  <si>
    <t>Устанский сельсовет</t>
  </si>
  <si>
    <t>22654444</t>
  </si>
  <si>
    <t>Шарангский муниципальный район</t>
  </si>
  <si>
    <t>22656000</t>
  </si>
  <si>
    <t>Большерудкинский сельсовет</t>
  </si>
  <si>
    <t>22656404</t>
  </si>
  <si>
    <t>Большеустинский сельсовет</t>
  </si>
  <si>
    <t>22656408</t>
  </si>
  <si>
    <t>Кушнурский сельсовет</t>
  </si>
  <si>
    <t>22656416</t>
  </si>
  <si>
    <t>Рабочий поселок Шаранга</t>
  </si>
  <si>
    <t>22656151</t>
  </si>
  <si>
    <t>Роженцовский сельсовет</t>
  </si>
  <si>
    <t>22656424</t>
  </si>
  <si>
    <t>Старорудкинский сельсовет</t>
  </si>
  <si>
    <t>22656428</t>
  </si>
  <si>
    <t>Черномужский сельсовет</t>
  </si>
  <si>
    <t>22656432</t>
  </si>
  <si>
    <t>Щенниковский сельсовет</t>
  </si>
  <si>
    <t>22656436</t>
  </si>
  <si>
    <t>Шатковский муниципальный район</t>
  </si>
  <si>
    <t>22657000</t>
  </si>
  <si>
    <t>Архангельский сельсовет</t>
  </si>
  <si>
    <t>22657404</t>
  </si>
  <si>
    <t>Кержемокский сельсовет</t>
  </si>
  <si>
    <t>22657416</t>
  </si>
  <si>
    <t>Костянский сельсовет</t>
  </si>
  <si>
    <t>22657424</t>
  </si>
  <si>
    <t>Красноборский сельсовет</t>
  </si>
  <si>
    <t>22657428</t>
  </si>
  <si>
    <t>Рабочий поселок Лесогорск</t>
  </si>
  <si>
    <t>22657154</t>
  </si>
  <si>
    <t>Рабочий поселок Шатки</t>
  </si>
  <si>
    <t>22657151</t>
  </si>
  <si>
    <t>Светлогорский сельсовет</t>
  </si>
  <si>
    <t>22657430</t>
  </si>
  <si>
    <t>Силинский сельсовет</t>
  </si>
  <si>
    <t>22657436</t>
  </si>
  <si>
    <t>Смирновский сельсовет</t>
  </si>
  <si>
    <t>22657448</t>
  </si>
  <si>
    <t>Староиванцевский сельсовет</t>
  </si>
  <si>
    <t>22657456</t>
  </si>
  <si>
    <t>Шараповский сельсовет</t>
  </si>
  <si>
    <t>22657460</t>
  </si>
  <si>
    <t>город Арзамас</t>
  </si>
  <si>
    <t>22703000</t>
  </si>
  <si>
    <t>город Бор</t>
  </si>
  <si>
    <t>22712000</t>
  </si>
  <si>
    <t>город Выкса</t>
  </si>
  <si>
    <t>22715000</t>
  </si>
  <si>
    <t>город Дзержинск</t>
  </si>
  <si>
    <t>22721000</t>
  </si>
  <si>
    <t>город Кулебаки</t>
  </si>
  <si>
    <t>22727000</t>
  </si>
  <si>
    <t>город Нижний Новгород</t>
  </si>
  <si>
    <t>22701000</t>
  </si>
  <si>
    <t>город Первомайск</t>
  </si>
  <si>
    <t>22734000</t>
  </si>
  <si>
    <t>город Чкаловск</t>
  </si>
  <si>
    <t>22755000</t>
  </si>
  <si>
    <t>город Шахунья</t>
  </si>
  <si>
    <t>22758000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</si>
  <si>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</si>
  <si>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</si>
  <si>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</si>
  <si>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</si>
  <si>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</si>
  <si>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</si>
  <si>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</si>
  <si>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</si>
  <si>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</si>
  <si>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</si>
  <si>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</si>
  <si>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</si>
  <si>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</si>
  <si>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</si>
  <si>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</si>
  <si>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</si>
  <si>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</si>
  <si>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</si>
  <si>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</si>
  <si>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</si>
  <si>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</si>
  <si>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</si>
  <si>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</si>
  <si>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</si>
  <si>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</si>
  <si>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2634</t>
  </si>
  <si>
    <t>26358438</t>
  </si>
  <si>
    <t>"Волготрансгаз" , Арзамасское ЛПУМГ</t>
  </si>
  <si>
    <t>5260080007</t>
  </si>
  <si>
    <t>520202001</t>
  </si>
  <si>
    <t>26358403</t>
  </si>
  <si>
    <t>АО "78 ДОК Н.М."</t>
  </si>
  <si>
    <t>5257052472</t>
  </si>
  <si>
    <t>525701001</t>
  </si>
  <si>
    <t>26358280</t>
  </si>
  <si>
    <t>АО "АМЗ"</t>
  </si>
  <si>
    <t>5243001767</t>
  </si>
  <si>
    <t>525350001</t>
  </si>
  <si>
    <t>18-03-1993 00:00:00</t>
  </si>
  <si>
    <t>26358279</t>
  </si>
  <si>
    <t>АО "АПЗ"</t>
  </si>
  <si>
    <t>5243001742</t>
  </si>
  <si>
    <t>524301001</t>
  </si>
  <si>
    <t>26358424</t>
  </si>
  <si>
    <t>АО "Автоиспытания"</t>
  </si>
  <si>
    <t>5260000700</t>
  </si>
  <si>
    <t>26358301</t>
  </si>
  <si>
    <t>АО "Борская фабрика ПОШ"</t>
  </si>
  <si>
    <t>5246000458</t>
  </si>
  <si>
    <t>524601001</t>
  </si>
  <si>
    <t>26373616</t>
  </si>
  <si>
    <t>АО "ВМЗ"</t>
  </si>
  <si>
    <t>5247004695</t>
  </si>
  <si>
    <t>524701001</t>
  </si>
  <si>
    <t>26358464</t>
  </si>
  <si>
    <t>АО "ВОЛГА-ФЛОТ"</t>
  </si>
  <si>
    <t>5260902190</t>
  </si>
  <si>
    <t>526001001</t>
  </si>
  <si>
    <t>26358390</t>
  </si>
  <si>
    <t>АО "ВОЛГАЭНЕРГОСБЫТ"</t>
  </si>
  <si>
    <t>5256062171</t>
  </si>
  <si>
    <t>525601001</t>
  </si>
  <si>
    <t>28543854</t>
  </si>
  <si>
    <t>АО "ВРК - 3" - Вагонное ремонтное депо Шахунья</t>
  </si>
  <si>
    <t>7708737500</t>
  </si>
  <si>
    <t>523945001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</si>
  <si>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</si>
  <si>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</si>
  <si>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</si>
  <si>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</si>
  <si>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</si>
  <si>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</si>
  <si>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</si>
  <si>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</si>
  <si>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</si>
  <si>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</si>
  <si>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</si>
  <si>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</si>
  <si>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</si>
  <si>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</si>
  <si>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</si>
  <si>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</si>
  <si>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</si>
  <si>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</si>
  <si>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</si>
  <si>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</si>
  <si>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</si>
  <si>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</si>
  <si>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</si>
  <si>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</si>
  <si>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</si>
  <si>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</si>
  <si>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</si>
  <si>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</si>
  <si>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</si>
  <si>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</si>
  <si>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</si>
  <si>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</si>
  <si>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</si>
  <si>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</si>
  <si>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</si>
  <si>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</si>
  <si>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</si>
  <si>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</si>
  <si>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</si>
  <si>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</si>
  <si>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</si>
  <si>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</si>
  <si>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</si>
  <si>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</si>
  <si>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</si>
  <si>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</si>
  <si>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</si>
  <si>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</si>
  <si>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</si>
  <si>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</si>
  <si>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</si>
  <si>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</si>
  <si>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</si>
  <si>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</si>
  <si>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</si>
  <si>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</si>
  <si>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</si>
  <si>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26358385</t>
  </si>
  <si>
    <t>АО "МАНН"</t>
  </si>
  <si>
    <t>5256045754</t>
  </si>
  <si>
    <t>26358393</t>
  </si>
  <si>
    <t>АО "МЕЛЬИНВЕСТ"</t>
  </si>
  <si>
    <t>5257003490</t>
  </si>
  <si>
    <t>26504840</t>
  </si>
  <si>
    <t>АО "МСК Энерго"</t>
  </si>
  <si>
    <t>5018054863</t>
  </si>
  <si>
    <t>501801001</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</si>
  <si>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</si>
  <si>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</si>
  <si>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</si>
  <si>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</si>
  <si>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</si>
  <si>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</si>
  <si>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</si>
  <si>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</si>
  <si>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</si>
  <si>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</si>
  <si>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</si>
  <si>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</si>
  <si>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</si>
  <si>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</si>
  <si>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26358422</t>
  </si>
  <si>
    <t>АО "НКС"</t>
  </si>
  <si>
    <t>5259039100</t>
  </si>
  <si>
    <t>26358394</t>
  </si>
  <si>
    <t>АО "НМЖК"</t>
  </si>
  <si>
    <t>5257003806</t>
  </si>
  <si>
    <t>26555668</t>
  </si>
  <si>
    <t>АО "НМЗ № 1"</t>
  </si>
  <si>
    <t>5256011321</t>
  </si>
  <si>
    <t>26322360</t>
  </si>
  <si>
    <t>АО "НМЗ"</t>
  </si>
  <si>
    <t>5259008768</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</si>
  <si>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</si>
  <si>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</si>
  <si>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</si>
  <si>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</si>
  <si>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</si>
  <si>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</si>
  <si>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</si>
  <si>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</si>
  <si>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</si>
  <si>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</si>
  <si>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</si>
  <si>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</si>
  <si>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</si>
  <si>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</si>
  <si>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</si>
  <si>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</si>
  <si>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</si>
  <si>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</si>
  <si>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</si>
  <si>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</si>
  <si>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</si>
  <si>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</si>
  <si>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</si>
  <si>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</si>
  <si>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</si>
  <si>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</si>
  <si>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</si>
  <si>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</si>
  <si>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</si>
  <si>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</si>
  <si>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26358419</t>
  </si>
  <si>
    <t>АО "ОКБМ Африкантов"</t>
  </si>
  <si>
    <t>5259077666</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</si>
  <si>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</si>
  <si>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</si>
  <si>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</si>
  <si>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</si>
  <si>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</si>
  <si>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</si>
  <si>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</si>
  <si>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</si>
  <si>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</si>
  <si>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</si>
  <si>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</si>
  <si>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</si>
  <si>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</si>
  <si>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</si>
  <si>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</si>
  <si>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</si>
  <si>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</si>
  <si>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</si>
  <si>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</si>
  <si>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</si>
  <si>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</si>
  <si>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</si>
  <si>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</si>
  <si>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</si>
  <si>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</si>
  <si>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</si>
  <si>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</si>
  <si>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</si>
  <si>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</si>
  <si>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</si>
  <si>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</si>
  <si>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</si>
  <si>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</si>
  <si>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</si>
  <si>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</si>
  <si>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</si>
  <si>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</si>
  <si>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</si>
  <si>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26322043</t>
  </si>
  <si>
    <t>АО "Энергосервис"</t>
  </si>
  <si>
    <t>7709571825</t>
  </si>
  <si>
    <t>770301001</t>
  </si>
  <si>
    <t>26358197</t>
  </si>
  <si>
    <t>АО «ХОХЛОМСКАЯ РОСПИСЬ»</t>
  </si>
  <si>
    <t>5228001113</t>
  </si>
  <si>
    <t>26358413</t>
  </si>
  <si>
    <t>АО НПП "Полет"</t>
  </si>
  <si>
    <t>5258100129</t>
  </si>
  <si>
    <t>525801001</t>
  </si>
  <si>
    <t>29-12-2011 00:00:00</t>
  </si>
  <si>
    <t>26358409</t>
  </si>
  <si>
    <t>АО ПКО "Теплообменник"</t>
  </si>
  <si>
    <t>5258000011</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</si>
  <si>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</si>
  <si>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</si>
  <si>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</si>
  <si>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</si>
  <si>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</si>
  <si>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</si>
  <si>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</si>
  <si>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</si>
  <si>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</si>
  <si>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</si>
  <si>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</si>
  <si>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</si>
  <si>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</si>
  <si>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</si>
  <si>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</si>
  <si>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</si>
  <si>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28156437</t>
  </si>
  <si>
    <t>Боковское ММПП ЖКХ</t>
  </si>
  <si>
    <t>5228002477</t>
  </si>
  <si>
    <t>26358190</t>
  </si>
  <si>
    <t>ГБПОУ "ПЕРЕВОЗСКИЙ СТРОИТЕЛЬНЫЙ КОЛЛЕДЖ"</t>
  </si>
  <si>
    <t>5225001122</t>
  </si>
  <si>
    <t>522501001</t>
  </si>
  <si>
    <t>26358175</t>
  </si>
  <si>
    <t>ГБПОУ ЛАТТ</t>
  </si>
  <si>
    <t>5222002752</t>
  </si>
  <si>
    <t>26358166</t>
  </si>
  <si>
    <t>ГБПОУ ЛПК</t>
  </si>
  <si>
    <t>5221004309</t>
  </si>
  <si>
    <t>525301001</t>
  </si>
  <si>
    <t>31253577</t>
  </si>
  <si>
    <t>ГБПОУ ПСХТ</t>
  </si>
  <si>
    <t>5227001424</t>
  </si>
  <si>
    <t>522701001</t>
  </si>
  <si>
    <t>26358225</t>
  </si>
  <si>
    <t>ГБПОУ СПАССКИЙ АПТ</t>
  </si>
  <si>
    <t>5232001606</t>
  </si>
  <si>
    <t>523201001</t>
  </si>
  <si>
    <t>31036531</t>
  </si>
  <si>
    <t>ГБУ "Автозаводский детский дом - интернат"</t>
  </si>
  <si>
    <t>5256026159</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</si>
  <si>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</si>
  <si>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</si>
  <si>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</si>
  <si>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</si>
  <si>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</si>
  <si>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</si>
  <si>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</si>
  <si>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</si>
  <si>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</si>
  <si>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</si>
  <si>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</si>
  <si>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</si>
  <si>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</si>
  <si>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</si>
  <si>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</si>
  <si>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</si>
  <si>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</si>
  <si>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</si>
  <si>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</si>
  <si>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</si>
  <si>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</si>
  <si>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</si>
  <si>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</si>
  <si>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</si>
  <si>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</si>
  <si>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</si>
  <si>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</si>
  <si>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</si>
  <si>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</si>
  <si>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</si>
  <si>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</si>
  <si>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</si>
  <si>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</si>
  <si>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</si>
  <si>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</si>
  <si>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</si>
  <si>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</si>
  <si>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</si>
  <si>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</si>
  <si>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</si>
  <si>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</si>
  <si>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</si>
  <si>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26634205</t>
  </si>
  <si>
    <t>Дальнеконстантиновское МУПП ЖКХ</t>
  </si>
  <si>
    <t>5215001934</t>
  </si>
  <si>
    <t>26358163</t>
  </si>
  <si>
    <t>Дмитриевское МУП ЖКХ</t>
  </si>
  <si>
    <t>5219382293</t>
  </si>
  <si>
    <t>521901001</t>
  </si>
  <si>
    <t>26358130</t>
  </si>
  <si>
    <t>Дубравское МУМППЖКХ</t>
  </si>
  <si>
    <t>5215000842</t>
  </si>
  <si>
    <t>26358418</t>
  </si>
  <si>
    <t>ЗАО "АвиаТехМас"</t>
  </si>
  <si>
    <t>5259007683</t>
  </si>
  <si>
    <t>772901001</t>
  </si>
  <si>
    <t>26358311</t>
  </si>
  <si>
    <t>ЗАО "Борская ДПМК"</t>
  </si>
  <si>
    <t>5246016112</t>
  </si>
  <si>
    <t>26358302</t>
  </si>
  <si>
    <t>ЗАО "Борторгтехмаш"</t>
  </si>
  <si>
    <t>5246000779</t>
  </si>
  <si>
    <t>26555640</t>
  </si>
  <si>
    <t>ЗАО "Гражданстрой-НН"</t>
  </si>
  <si>
    <t>5260080208</t>
  </si>
  <si>
    <t>26358238</t>
  </si>
  <si>
    <t>ЗАО "ЗЖБИ "АРЬЕВСКИЙ"</t>
  </si>
  <si>
    <t>5235000047</t>
  </si>
  <si>
    <t>26358490</t>
  </si>
  <si>
    <t>ЗАО "ЗКПД 4 Инвест"</t>
  </si>
  <si>
    <t>5263034792</t>
  </si>
  <si>
    <t>26358415</t>
  </si>
  <si>
    <t>ЗАО "ЗСА"</t>
  </si>
  <si>
    <t>5258039509</t>
  </si>
  <si>
    <t>26555546</t>
  </si>
  <si>
    <t>ЗАО "Завод "Труд"</t>
  </si>
  <si>
    <t>5261005718</t>
  </si>
  <si>
    <t>26555654</t>
  </si>
  <si>
    <t>ЗАО "Капитал"</t>
  </si>
  <si>
    <t>5260056572</t>
  </si>
  <si>
    <t>26322355</t>
  </si>
  <si>
    <t>ЗАО "Концерн "Термаль"</t>
  </si>
  <si>
    <t>5261017382</t>
  </si>
  <si>
    <t>26951974</t>
  </si>
  <si>
    <t>ЗАО "ПКФ "Славянка"</t>
  </si>
  <si>
    <t>5260076628</t>
  </si>
  <si>
    <t>26358174</t>
  </si>
  <si>
    <t>ЗАО "Пивоваренный завод Лысковский"</t>
  </si>
  <si>
    <t>5222001220</t>
  </si>
  <si>
    <t>26358480</t>
  </si>
  <si>
    <t>ЗАО "Русский стандарт"</t>
  </si>
  <si>
    <t>5262055038</t>
  </si>
  <si>
    <t>26358293</t>
  </si>
  <si>
    <t>ЗАО "Хромтан"</t>
  </si>
  <si>
    <t>5245000180</t>
  </si>
  <si>
    <t>524501001</t>
  </si>
  <si>
    <t>26358416</t>
  </si>
  <si>
    <t>ЗАО "Энерго групп"</t>
  </si>
  <si>
    <t>5258050559</t>
  </si>
  <si>
    <t>26358476</t>
  </si>
  <si>
    <t>ЗАО МЗ "РИЛС"</t>
  </si>
  <si>
    <t>5262020719</t>
  </si>
  <si>
    <t>26358248</t>
  </si>
  <si>
    <t>ЗАО ПО "Оргхим"</t>
  </si>
  <si>
    <t>5235004482</t>
  </si>
  <si>
    <t>27572147</t>
  </si>
  <si>
    <t>ИП Бочков А.Н.</t>
  </si>
  <si>
    <t>521200606492</t>
  </si>
  <si>
    <t>отсутствует</t>
  </si>
  <si>
    <t>26896893</t>
  </si>
  <si>
    <t>ИП Здоров В.А.</t>
  </si>
  <si>
    <t>522800014806</t>
  </si>
  <si>
    <t>28870867</t>
  </si>
  <si>
    <t>ИП Копытова Н.В.</t>
  </si>
  <si>
    <t>523903931595</t>
  </si>
  <si>
    <t>31446275</t>
  </si>
  <si>
    <t>ИП МИХЕЕВ АНДРЕЙ ЛЕОНИДОВИЧ</t>
  </si>
  <si>
    <t>370202154863</t>
  </si>
  <si>
    <t>26358286</t>
  </si>
  <si>
    <t>ИП Маслов С.Б.</t>
  </si>
  <si>
    <t>524400080068</t>
  </si>
  <si>
    <t>30906558</t>
  </si>
  <si>
    <t>ИП ТАРАКАНОВ Д.В.</t>
  </si>
  <si>
    <t>523901745025</t>
  </si>
  <si>
    <t>28868794</t>
  </si>
  <si>
    <t>ИП Чурашев Михаил Юрьевич</t>
  </si>
  <si>
    <t>525616836221</t>
  </si>
  <si>
    <t>26358255</t>
  </si>
  <si>
    <t>КУЗНЕЦОВСКОЕ МУП ЖКХ</t>
  </si>
  <si>
    <t>5236002390</t>
  </si>
  <si>
    <t>523601001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</si>
  <si>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</si>
  <si>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</si>
  <si>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</si>
  <si>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</si>
  <si>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</si>
  <si>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</si>
  <si>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</si>
  <si>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</si>
  <si>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</si>
  <si>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</si>
  <si>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26358203</t>
  </si>
  <si>
    <t>МБОУ "Шалдежская основная школа"</t>
  </si>
  <si>
    <t>5228003054</t>
  </si>
  <si>
    <t>26755928</t>
  </si>
  <si>
    <t>МБОУ Велетьминская ООШ</t>
  </si>
  <si>
    <t>5251005412</t>
  </si>
  <si>
    <t>525101001</t>
  </si>
  <si>
    <t>27637556</t>
  </si>
  <si>
    <t>МБУ "Сервисный центр"</t>
  </si>
  <si>
    <t>5204012564</t>
  </si>
  <si>
    <t>520401001</t>
  </si>
  <si>
    <t>26358155</t>
  </si>
  <si>
    <t>МКОУ "Краснобаковская  С(К)ШИ VIII вида"</t>
  </si>
  <si>
    <t>5219001678</t>
  </si>
  <si>
    <t>28-09-2011 00:00:00</t>
  </si>
  <si>
    <t>26551350</t>
  </si>
  <si>
    <t>МОУ Белышевская школа</t>
  </si>
  <si>
    <t>5209004278</t>
  </si>
  <si>
    <t>520901001</t>
  </si>
  <si>
    <t>26755894</t>
  </si>
  <si>
    <t>МОУ Михайловская ООШ</t>
  </si>
  <si>
    <t>5251005420</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</si>
  <si>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</si>
  <si>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</si>
  <si>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</si>
  <si>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</si>
  <si>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</si>
  <si>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</si>
  <si>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</si>
  <si>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</si>
  <si>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</si>
  <si>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</si>
  <si>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</si>
  <si>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</si>
  <si>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</si>
  <si>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</si>
  <si>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26373449</t>
  </si>
  <si>
    <t>МП "ЖКХ "Ковернинское"</t>
  </si>
  <si>
    <t>5218004355</t>
  </si>
  <si>
    <t>521801001</t>
  </si>
  <si>
    <t>26373451</t>
  </si>
  <si>
    <t>МП "ЖКХ "Сухоносовское"</t>
  </si>
  <si>
    <t>5218005045</t>
  </si>
  <si>
    <t>28942141</t>
  </si>
  <si>
    <t>МП "Жилкомсервис"</t>
  </si>
  <si>
    <t>5223034940</t>
  </si>
  <si>
    <t>26358144</t>
  </si>
  <si>
    <t>МП "Коммунальник"</t>
  </si>
  <si>
    <t>5216017239</t>
  </si>
  <si>
    <t>521601001</t>
  </si>
  <si>
    <t>26358307</t>
  </si>
  <si>
    <t>МП "Линдовский ККПиБ"</t>
  </si>
  <si>
    <t>5246004124</t>
  </si>
  <si>
    <t>26373490</t>
  </si>
  <si>
    <t>МП "НКС"</t>
  </si>
  <si>
    <t>5223033369</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</si>
  <si>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</si>
  <si>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</si>
  <si>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</si>
  <si>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</si>
  <si>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</si>
  <si>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</si>
  <si>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</si>
  <si>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</si>
  <si>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</si>
  <si>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</si>
  <si>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</si>
  <si>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</si>
  <si>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</si>
  <si>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26358297</t>
  </si>
  <si>
    <t>МП ЖКХ С.КАМЕНКИ</t>
  </si>
  <si>
    <t>5245007965</t>
  </si>
  <si>
    <t>26358275</t>
  </si>
  <si>
    <t>МУ ТЭПП</t>
  </si>
  <si>
    <t>5243000467</t>
  </si>
  <si>
    <t>26555149</t>
  </si>
  <si>
    <t>МУЗ "Лысковская ЦРБ"</t>
  </si>
  <si>
    <t>5222010175</t>
  </si>
  <si>
    <t>26358257</t>
  </si>
  <si>
    <t>МУЗ "Чкаловская ЦРБ"</t>
  </si>
  <si>
    <t>5236003450</t>
  </si>
  <si>
    <t>26551361</t>
  </si>
  <si>
    <t>МУК "Туранский дом культуры"</t>
  </si>
  <si>
    <t>5209005507</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</si>
  <si>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</si>
  <si>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</si>
  <si>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</si>
  <si>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</si>
  <si>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</si>
  <si>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</si>
  <si>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</si>
  <si>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</si>
  <si>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</si>
  <si>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</si>
  <si>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</si>
  <si>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</si>
  <si>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</si>
  <si>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</si>
  <si>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</si>
  <si>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</si>
  <si>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</si>
  <si>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</si>
  <si>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27636510</t>
  </si>
  <si>
    <t>МУП "Вахтантепловодоканал"</t>
  </si>
  <si>
    <t>5239008713</t>
  </si>
  <si>
    <t>26373540</t>
  </si>
  <si>
    <t>МУП "Виткулово"</t>
  </si>
  <si>
    <t>5231005132</t>
  </si>
  <si>
    <t>28871157</t>
  </si>
  <si>
    <t>МУП "Водоканал"</t>
  </si>
  <si>
    <t>5239010720</t>
  </si>
  <si>
    <t>26358320</t>
  </si>
  <si>
    <t>МУП "Выксатеплоэнерго"</t>
  </si>
  <si>
    <t>5247016147</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</si>
  <si>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</si>
  <si>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</si>
  <si>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</si>
  <si>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</si>
  <si>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</si>
  <si>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</si>
  <si>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</si>
  <si>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</si>
  <si>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</si>
  <si>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</si>
  <si>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</si>
  <si>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</si>
  <si>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</si>
  <si>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</si>
  <si>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</si>
  <si>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524801001</t>
  </si>
  <si>
    <t>28005091</t>
  </si>
  <si>
    <t>МУП "ЖКХ Буревестник"</t>
  </si>
  <si>
    <t>5248033561</t>
  </si>
  <si>
    <t>26358324</t>
  </si>
  <si>
    <t>МУП "ЖКХ Зарубинское"</t>
  </si>
  <si>
    <t>5248015611</t>
  </si>
  <si>
    <t>26358331</t>
  </si>
  <si>
    <t>МУП "ЖКХ Зиняковское"</t>
  </si>
  <si>
    <t>5248015700</t>
  </si>
  <si>
    <t>26358333</t>
  </si>
  <si>
    <t>МУП "ЖКХ Ильинское"</t>
  </si>
  <si>
    <t>5248015724</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</si>
  <si>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</si>
  <si>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</si>
  <si>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</si>
  <si>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</si>
  <si>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</si>
  <si>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</si>
  <si>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</si>
  <si>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</si>
  <si>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</si>
  <si>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</si>
  <si>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</si>
  <si>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</si>
  <si>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26358336</t>
  </si>
  <si>
    <t>МУП "ЖКХ ПЕРВОМАЙСКОЕ"</t>
  </si>
  <si>
    <t>5248016703</t>
  </si>
  <si>
    <t>27893480</t>
  </si>
  <si>
    <t>МУП "ЖКХ Сеченовское"</t>
  </si>
  <si>
    <t>5230004200</t>
  </si>
  <si>
    <t>523001001</t>
  </si>
  <si>
    <t>26358327</t>
  </si>
  <si>
    <t>МУП "ЖКХ Смольковское"</t>
  </si>
  <si>
    <t>5248015650</t>
  </si>
  <si>
    <t>26358334</t>
  </si>
  <si>
    <t>МУП "ЖКХ Тимирязево"</t>
  </si>
  <si>
    <t>5248015749</t>
  </si>
  <si>
    <t>26358332</t>
  </si>
  <si>
    <t>МУП "ЖКХ Федуринское"</t>
  </si>
  <si>
    <t>5248015717</t>
  </si>
  <si>
    <t>31266429</t>
  </si>
  <si>
    <t>МУП "ЖКХ"</t>
  </si>
  <si>
    <t>5208006025</t>
  </si>
  <si>
    <t>520801001</t>
  </si>
  <si>
    <t>26358081</t>
  </si>
  <si>
    <t>МУП "Жилком"</t>
  </si>
  <si>
    <t>5201029760</t>
  </si>
  <si>
    <t>520101001</t>
  </si>
  <si>
    <t>28871911</t>
  </si>
  <si>
    <t>МУП "КОММУНАЛЬЩИК"</t>
  </si>
  <si>
    <t>5225006709</t>
  </si>
  <si>
    <t>30872197</t>
  </si>
  <si>
    <t>МУП "КОММУНРЕСУРС КРАСНОБАКОВСКОГО РАЙОНА"</t>
  </si>
  <si>
    <t>5219383900</t>
  </si>
  <si>
    <t>02-08-2016 00:00:00</t>
  </si>
  <si>
    <t>26552168</t>
  </si>
  <si>
    <t>МУП "КОМУНЭНЕРГО"</t>
  </si>
  <si>
    <t>5238006336</t>
  </si>
  <si>
    <t>30354230</t>
  </si>
  <si>
    <t>МУП "КОНЕВО"</t>
  </si>
  <si>
    <t>5244029437</t>
  </si>
  <si>
    <t>28146599</t>
  </si>
  <si>
    <t>МУП "Коммунальник"</t>
  </si>
  <si>
    <t>5222003594</t>
  </si>
  <si>
    <t>26373510</t>
  </si>
  <si>
    <t>МУП "Коммунальщик"</t>
  </si>
  <si>
    <t>5226013184</t>
  </si>
  <si>
    <t>522601001</t>
  </si>
  <si>
    <t>26373421</t>
  </si>
  <si>
    <t>МУП "Коммунсервис"</t>
  </si>
  <si>
    <t>5214000230</t>
  </si>
  <si>
    <t>26358284</t>
  </si>
  <si>
    <t>МУП "Комфорт"</t>
  </si>
  <si>
    <t>5243016724</t>
  </si>
  <si>
    <t>28827589</t>
  </si>
  <si>
    <t>МУП "Кочергино"</t>
  </si>
  <si>
    <t>5244025619</t>
  </si>
  <si>
    <t>26358265</t>
  </si>
  <si>
    <t>МУП "Лесогорск ЖКХ"</t>
  </si>
  <si>
    <t>5238005484</t>
  </si>
  <si>
    <t>31158286</t>
  </si>
  <si>
    <t>МУП "Лысковокоммунсервис"</t>
  </si>
  <si>
    <t>5222071587</t>
  </si>
  <si>
    <t>28872216</t>
  </si>
  <si>
    <t>МУП "МАЛОЕ КОЗИНО"</t>
  </si>
  <si>
    <t>5244028031</t>
  </si>
  <si>
    <t>31314620</t>
  </si>
  <si>
    <t>МУП "МП "БРКК" МО "БМР"</t>
  </si>
  <si>
    <t>5244031690</t>
  </si>
  <si>
    <t>27839234</t>
  </si>
  <si>
    <t>МУП "МП "Водоканал" МО "города Балахна"</t>
  </si>
  <si>
    <t>5244025070</t>
  </si>
  <si>
    <t>26652814</t>
  </si>
  <si>
    <t>МУП "МП "ТЕПЛОЭНЕРГО" МО "БМР НО"</t>
  </si>
  <si>
    <t>5244022262</t>
  </si>
  <si>
    <t>27808573</t>
  </si>
  <si>
    <t>МУП "Новосмолинское"</t>
  </si>
  <si>
    <t>5214010679</t>
  </si>
  <si>
    <t>26951743</t>
  </si>
  <si>
    <t>МУП "Объединение Кстовский Торговый Дом"</t>
  </si>
  <si>
    <t>5250000355</t>
  </si>
  <si>
    <t>525001001</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</si>
  <si>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</si>
  <si>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</si>
  <si>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</si>
  <si>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</si>
  <si>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</si>
  <si>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</si>
  <si>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</si>
  <si>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</si>
  <si>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</si>
  <si>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</si>
  <si>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</si>
  <si>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</si>
  <si>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26373539</t>
  </si>
  <si>
    <t>МУП "Сеченовское ЖКХ"</t>
  </si>
  <si>
    <t>5230000050</t>
  </si>
  <si>
    <t>27774457</t>
  </si>
  <si>
    <t>МУП "Стандарт Сервис"</t>
  </si>
  <si>
    <t>5214010870</t>
  </si>
  <si>
    <t>27773931</t>
  </si>
  <si>
    <t>МУП "Сява - Теплосервис"</t>
  </si>
  <si>
    <t>5239010374</t>
  </si>
  <si>
    <t>27636513</t>
  </si>
  <si>
    <t>МУП "Сявакоммунсервис"</t>
  </si>
  <si>
    <t>5239008061</t>
  </si>
  <si>
    <t>26373630</t>
  </si>
  <si>
    <t>МУП "ТВК" г. Заволжья</t>
  </si>
  <si>
    <t>5248016372</t>
  </si>
  <si>
    <t>31348885</t>
  </si>
  <si>
    <t>МУП "ТРУД"</t>
  </si>
  <si>
    <t>5201002409</t>
  </si>
  <si>
    <t>27573878</t>
  </si>
  <si>
    <t>МУП "Тепло"</t>
  </si>
  <si>
    <t>5252029494</t>
  </si>
  <si>
    <t>26552019</t>
  </si>
  <si>
    <t>МУП "Тепловик-1"</t>
  </si>
  <si>
    <t>5217001030</t>
  </si>
  <si>
    <t>521701001</t>
  </si>
  <si>
    <t>26552021</t>
  </si>
  <si>
    <t>МУП "Тепловик-2"</t>
  </si>
  <si>
    <t>5217001062</t>
  </si>
  <si>
    <t>26358322</t>
  </si>
  <si>
    <t>МУП "Тепловые сети"</t>
  </si>
  <si>
    <t>5248011350</t>
  </si>
  <si>
    <t>26358206</t>
  </si>
  <si>
    <t>МУП "Теплосервис"</t>
  </si>
  <si>
    <t>5228009803</t>
  </si>
  <si>
    <t>26358253</t>
  </si>
  <si>
    <t>МУП "Теплосети"</t>
  </si>
  <si>
    <t>5235005493</t>
  </si>
  <si>
    <t>26358221</t>
  </si>
  <si>
    <t>МУП "Теплоэнергия-1"</t>
  </si>
  <si>
    <t>5231004851</t>
  </si>
  <si>
    <t>30438261</t>
  </si>
  <si>
    <t>МУП "Теплоэнергия-2"</t>
  </si>
  <si>
    <t>5231006538</t>
  </si>
  <si>
    <t>03-03-2016 00:00:00</t>
  </si>
  <si>
    <t>26555847</t>
  </si>
  <si>
    <t>МУП "Теплоэнергосервис"</t>
  </si>
  <si>
    <t>5251008438</t>
  </si>
  <si>
    <t>26373388</t>
  </si>
  <si>
    <t>МУП "Управляющая компания"</t>
  </si>
  <si>
    <t>5204001114</t>
  </si>
  <si>
    <t>28053496</t>
  </si>
  <si>
    <t>МУП "ШОКС"</t>
  </si>
  <si>
    <t>5239010688</t>
  </si>
  <si>
    <t>26373587</t>
  </si>
  <si>
    <t>МУП "Шахуньяводоканал"</t>
  </si>
  <si>
    <t>5239008791</t>
  </si>
  <si>
    <t>26358223</t>
  </si>
  <si>
    <t>МУП "Яковское"</t>
  </si>
  <si>
    <t>5231005125</t>
  </si>
  <si>
    <t>31258650</t>
  </si>
  <si>
    <t>МУП ВАРНАВИНСКОГО РАЙОНА "ТЕПЛОСНАБЖЕНИЕ"</t>
  </si>
  <si>
    <t>5207016782</t>
  </si>
  <si>
    <t>26774409</t>
  </si>
  <si>
    <t>МУП Варнавинского района "Северный"</t>
  </si>
  <si>
    <t>5207013439</t>
  </si>
  <si>
    <t>26358381</t>
  </si>
  <si>
    <t>МУП Единый поставщик</t>
  </si>
  <si>
    <t>5252019432</t>
  </si>
  <si>
    <t>27577563</t>
  </si>
  <si>
    <t>МУП ЖКХ</t>
  </si>
  <si>
    <t>5237002949</t>
  </si>
  <si>
    <t>523701001</t>
  </si>
  <si>
    <t>26358136</t>
  </si>
  <si>
    <t>МУП ЖКХ "БОГОЯВЛЕНСКОЕ"</t>
  </si>
  <si>
    <t>5215010375</t>
  </si>
  <si>
    <t>28146582</t>
  </si>
  <si>
    <t>МУП ЖКХ "Бармино"</t>
  </si>
  <si>
    <t>5222000272</t>
  </si>
  <si>
    <t>28146616</t>
  </si>
  <si>
    <t>МУП ЖКХ "Валки"</t>
  </si>
  <si>
    <t>5222059798</t>
  </si>
  <si>
    <t>26373427</t>
  </si>
  <si>
    <t>МУП ЖКХ "Жилсервис" Володарского района</t>
  </si>
  <si>
    <t>5214007997</t>
  </si>
  <si>
    <t>10-06-2003 00:00:00</t>
  </si>
  <si>
    <t>26358120</t>
  </si>
  <si>
    <t>МУП ЖКХ "Ильиногорское"</t>
  </si>
  <si>
    <t>5214005012</t>
  </si>
  <si>
    <t>26358310</t>
  </si>
  <si>
    <t>МУП ЖКХ "КАЛИКИНСКОЕ"</t>
  </si>
  <si>
    <t>5246014281</t>
  </si>
  <si>
    <t>27633085</t>
  </si>
  <si>
    <t>МУП ЖКХ "Коммунальник"</t>
  </si>
  <si>
    <t>5203002330</t>
  </si>
  <si>
    <t>520303001</t>
  </si>
  <si>
    <t>26358169</t>
  </si>
  <si>
    <t>МУП ЖКХ "Леньково"</t>
  </si>
  <si>
    <t>5222070336</t>
  </si>
  <si>
    <t>26358173</t>
  </si>
  <si>
    <t>МУП ЖКХ "Нива"</t>
  </si>
  <si>
    <t>5222001100</t>
  </si>
  <si>
    <t>26358170</t>
  </si>
  <si>
    <t>МУП ЖКХ "Просек"</t>
  </si>
  <si>
    <t>5222070343</t>
  </si>
  <si>
    <t>28452082</t>
  </si>
  <si>
    <t>МУП ЖКХ "Сокол"</t>
  </si>
  <si>
    <t>5248034734</t>
  </si>
  <si>
    <t>26555489</t>
  </si>
  <si>
    <t>МУП ЖКХ "Тепелевское"</t>
  </si>
  <si>
    <t>5215001797</t>
  </si>
  <si>
    <t>13-10-2009 00:00:00</t>
  </si>
  <si>
    <t>26358113</t>
  </si>
  <si>
    <t>МУП ЖКХ "Уют"</t>
  </si>
  <si>
    <t>5212509938</t>
  </si>
  <si>
    <t>521201001</t>
  </si>
  <si>
    <t>27362599</t>
  </si>
  <si>
    <t>МУП ЖКХ "Центральное"</t>
  </si>
  <si>
    <t>5212007286</t>
  </si>
  <si>
    <t>28155211</t>
  </si>
  <si>
    <t>МУП ЖКХ Бриляково</t>
  </si>
  <si>
    <t>5248015668</t>
  </si>
  <si>
    <t>26553600</t>
  </si>
  <si>
    <t>МУП ЖКХ Григоровского сельсовета</t>
  </si>
  <si>
    <t>5204001467</t>
  </si>
  <si>
    <t>28155300</t>
  </si>
  <si>
    <t>МУП ЖКХ Смиркино</t>
  </si>
  <si>
    <t>5248015643</t>
  </si>
  <si>
    <t>26358092</t>
  </si>
  <si>
    <t>МУП ЖКХ Холязинского сельсовета</t>
  </si>
  <si>
    <t>5204003070</t>
  </si>
  <si>
    <t>26358091</t>
  </si>
  <si>
    <t>МУП ЖКХ п. Советский</t>
  </si>
  <si>
    <t>5204002319</t>
  </si>
  <si>
    <t>26552080</t>
  </si>
  <si>
    <t>МУП ЖКХ р.п. Красные Баки</t>
  </si>
  <si>
    <t>5219382342</t>
  </si>
  <si>
    <t>04-07-2007 00:00:00</t>
  </si>
  <si>
    <t>28156491</t>
  </si>
  <si>
    <t>МУП Сухобезводнинский ЖЭУ</t>
  </si>
  <si>
    <t>5228000198</t>
  </si>
  <si>
    <t>26358231</t>
  </si>
  <si>
    <t>МУП Тонкинского района "Тонкинские теплосети"</t>
  </si>
  <si>
    <t>5233002810</t>
  </si>
  <si>
    <t>523301001</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</si>
  <si>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</si>
  <si>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</si>
  <si>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</si>
  <si>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</si>
  <si>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</si>
  <si>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</si>
  <si>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</si>
  <si>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</si>
  <si>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</si>
  <si>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</si>
  <si>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</si>
  <si>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</si>
  <si>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</si>
  <si>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МП "Нижегородпассажиравтотранс"</t>
  </si>
  <si>
    <t>5260000192</t>
  </si>
  <si>
    <t>525703001</t>
  </si>
  <si>
    <t>26555257</t>
  </si>
  <si>
    <t>НПАП № 2 - филиал МП "Нижегородпассажиравтотранс"</t>
  </si>
  <si>
    <t>525802001</t>
  </si>
  <si>
    <t>26358420</t>
  </si>
  <si>
    <t>Нижегородский авиастроительный завод "Сокол" - филиал АО "РСК "МиГ"</t>
  </si>
  <si>
    <t>7714733528</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</si>
  <si>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</si>
  <si>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</si>
  <si>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</si>
  <si>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</si>
  <si>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</si>
  <si>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</si>
  <si>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</si>
  <si>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</si>
  <si>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</si>
  <si>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</si>
  <si>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</si>
  <si>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</si>
  <si>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</si>
  <si>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</si>
  <si>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</si>
  <si>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26358277</t>
  </si>
  <si>
    <t>ОАО "Арзамасская войлочная фабрика"</t>
  </si>
  <si>
    <t>5243000788</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</si>
  <si>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</si>
  <si>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</si>
  <si>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</si>
  <si>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</si>
  <si>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</si>
  <si>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</si>
  <si>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</si>
  <si>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</si>
  <si>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</si>
  <si>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26358109</t>
  </si>
  <si>
    <t>ОАО "Вознесенские коммунальные системы"</t>
  </si>
  <si>
    <t>5210189915</t>
  </si>
  <si>
    <t>26555646</t>
  </si>
  <si>
    <t>ОАО "Волговятмашэлектроснабсбыт"</t>
  </si>
  <si>
    <t>5263005417</t>
  </si>
  <si>
    <t>26358316</t>
  </si>
  <si>
    <t>ОАО "Выксалес"</t>
  </si>
  <si>
    <t>5247005917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</si>
  <si>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</si>
  <si>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</si>
  <si>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</si>
  <si>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</si>
  <si>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</si>
  <si>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</si>
  <si>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</si>
  <si>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</si>
  <si>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</si>
  <si>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26358459</t>
  </si>
  <si>
    <t>ОАО "ЗИП"</t>
  </si>
  <si>
    <t>5260900066</t>
  </si>
  <si>
    <t>05-09-2006 00:00:00</t>
  </si>
  <si>
    <t>26358421</t>
  </si>
  <si>
    <t>ОАО "ЗТО "Камея"</t>
  </si>
  <si>
    <t>5259010887</t>
  </si>
  <si>
    <t>26358117</t>
  </si>
  <si>
    <t>ОАО "Ильиногорское"</t>
  </si>
  <si>
    <t>5214001459</t>
  </si>
  <si>
    <t>28110427</t>
  </si>
  <si>
    <t>ОАО "Инженерный центр"</t>
  </si>
  <si>
    <t>5263042850</t>
  </si>
  <si>
    <t>26569255</t>
  </si>
  <si>
    <t>ОАО "Керма"</t>
  </si>
  <si>
    <t>5250001581</t>
  </si>
  <si>
    <t>26358237</t>
  </si>
  <si>
    <t>ОАО "Коммунтехсервис"</t>
  </si>
  <si>
    <t>5234003863</t>
  </si>
  <si>
    <t>26358281</t>
  </si>
  <si>
    <t>ОАО "ЛЕГМАШ"</t>
  </si>
  <si>
    <t>5243001862</t>
  </si>
  <si>
    <t>27-10-1992 00:00:00</t>
  </si>
  <si>
    <t>26358171</t>
  </si>
  <si>
    <t>ОАО "ЛЭТЗ"</t>
  </si>
  <si>
    <t>5222000882</t>
  </si>
  <si>
    <t>26358359</t>
  </si>
  <si>
    <t>ОАО "МИЗ-Ворсма"</t>
  </si>
  <si>
    <t>5252000368</t>
  </si>
  <si>
    <t>27635910</t>
  </si>
  <si>
    <t>ОАО "МК "Нижегородский"</t>
  </si>
  <si>
    <t>5261005806</t>
  </si>
  <si>
    <t>26951227</t>
  </si>
  <si>
    <t>ОАО "НКХП-ДЕВЕЛОПМЕНТ"</t>
  </si>
  <si>
    <t>5260005345</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</si>
  <si>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</si>
  <si>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</si>
  <si>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</si>
  <si>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</si>
  <si>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</si>
  <si>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</si>
  <si>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</si>
  <si>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</si>
  <si>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</si>
  <si>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26358361</t>
  </si>
  <si>
    <t>ОАО "Павловский завод им.Кирова"</t>
  </si>
  <si>
    <t>5252000382</t>
  </si>
  <si>
    <t>27620829</t>
  </si>
  <si>
    <t>ОАО "Павловский машиностроительный завод "Восход"</t>
  </si>
  <si>
    <t>5252000375</t>
  </si>
  <si>
    <t>26557559</t>
  </si>
  <si>
    <t>ОАО "Перспектива"</t>
  </si>
  <si>
    <t>5216000027</t>
  </si>
  <si>
    <t>26358289</t>
  </si>
  <si>
    <t>ОАО "Полиграфкартон"</t>
  </si>
  <si>
    <t>5244010789</t>
  </si>
  <si>
    <t>26358176</t>
  </si>
  <si>
    <t>ОАО "РЕМОНТНИК"</t>
  </si>
  <si>
    <t>5222003178</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</si>
  <si>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</si>
  <si>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</si>
  <si>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</si>
  <si>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</si>
  <si>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</si>
  <si>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</si>
  <si>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</si>
  <si>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</si>
  <si>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</si>
  <si>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</si>
  <si>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</si>
  <si>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</si>
  <si>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</si>
  <si>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</si>
  <si>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</si>
  <si>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26358346</t>
  </si>
  <si>
    <t>ОАО "ТСКР"</t>
  </si>
  <si>
    <t>5250045250</t>
  </si>
  <si>
    <t>26358112</t>
  </si>
  <si>
    <t>ОАО "Тепловик"</t>
  </si>
  <si>
    <t>5211759082</t>
  </si>
  <si>
    <t>26-02-2004 00:00:00</t>
  </si>
  <si>
    <t>26951315</t>
  </si>
  <si>
    <t>ОАО "УК ЖКХ Починковского района"</t>
  </si>
  <si>
    <t>5227006006</t>
  </si>
  <si>
    <t>26358214</t>
  </si>
  <si>
    <t>ОАО "УК ЖКХ Сергачского района"</t>
  </si>
  <si>
    <t>5229007213</t>
  </si>
  <si>
    <t>522901001</t>
  </si>
  <si>
    <t>28148693</t>
  </si>
  <si>
    <t>ОАО хладокомбинат "Заречный"</t>
  </si>
  <si>
    <t>5258000780</t>
  </si>
  <si>
    <t>28046028</t>
  </si>
  <si>
    <t>ООО "Автобан"</t>
  </si>
  <si>
    <t>5262057290</t>
  </si>
  <si>
    <t>26358389</t>
  </si>
  <si>
    <t>ООО "Автозаводская ТЭЦ"</t>
  </si>
  <si>
    <t>5256049357</t>
  </si>
  <si>
    <t>26552237</t>
  </si>
  <si>
    <t>ООО "Агенство недвижимости "Виктория"</t>
  </si>
  <si>
    <t>5261026267</t>
  </si>
  <si>
    <t>26358387</t>
  </si>
  <si>
    <t>ООО "Агрокомплекс Доскино"</t>
  </si>
  <si>
    <t>5256048674</t>
  </si>
  <si>
    <t>28257101</t>
  </si>
  <si>
    <t>ООО "Актеон"</t>
  </si>
  <si>
    <t>5262114420</t>
  </si>
  <si>
    <t>26358417</t>
  </si>
  <si>
    <t>ООО "Альянс"</t>
  </si>
  <si>
    <t>5258065160</t>
  </si>
  <si>
    <t>28799523</t>
  </si>
  <si>
    <t>ООО "Арго-Энерго52"</t>
  </si>
  <si>
    <t>5260357354</t>
  </si>
  <si>
    <t>26358283</t>
  </si>
  <si>
    <t>ООО "Арзамасское ПО "Автопровод"</t>
  </si>
  <si>
    <t>26358250</t>
  </si>
  <si>
    <t>ООО "Арьякоммунсервис"</t>
  </si>
  <si>
    <t>5235006602</t>
  </si>
  <si>
    <t>26647119</t>
  </si>
  <si>
    <t>ООО "Атриум Инвест"</t>
  </si>
  <si>
    <t>5259088139</t>
  </si>
  <si>
    <t>30358115</t>
  </si>
  <si>
    <t>ООО "БЗДСМ-НН"</t>
  </si>
  <si>
    <t>5258116418</t>
  </si>
  <si>
    <t>28460925</t>
  </si>
  <si>
    <t>ООО "БТГ"</t>
  </si>
  <si>
    <t>5246043620</t>
  </si>
  <si>
    <t>28460940</t>
  </si>
  <si>
    <t>ООО "БТС"</t>
  </si>
  <si>
    <t>5246043613</t>
  </si>
  <si>
    <t>27589213</t>
  </si>
  <si>
    <t>ООО "БТТ"</t>
  </si>
  <si>
    <t>5244023717</t>
  </si>
  <si>
    <t>31443656</t>
  </si>
  <si>
    <t>ООО "БУГРОВСКИЕ МЕЛЬНИЦЫ"</t>
  </si>
  <si>
    <t>5261126776</t>
  </si>
  <si>
    <t>29-04-2020 00:00:00</t>
  </si>
  <si>
    <t>26358178</t>
  </si>
  <si>
    <t>ООО "БУМИ"</t>
  </si>
  <si>
    <t>5222014282</t>
  </si>
  <si>
    <t>28460875</t>
  </si>
  <si>
    <t>ООО "БЭФ"</t>
  </si>
  <si>
    <t>5246043638</t>
  </si>
  <si>
    <t>26552258</t>
  </si>
  <si>
    <t>ООО "Богородский завод домостроительных материалов"</t>
  </si>
  <si>
    <t>5245012524</t>
  </si>
  <si>
    <t>28013687</t>
  </si>
  <si>
    <t>ООО "Бор Инвест"</t>
  </si>
  <si>
    <t>5246041888</t>
  </si>
  <si>
    <t>28460965</t>
  </si>
  <si>
    <t>ООО "Бор Теплоэнерго"</t>
  </si>
  <si>
    <t>5246043589</t>
  </si>
  <si>
    <t>28500820</t>
  </si>
  <si>
    <t>ООО "Бугровские мельницы"</t>
  </si>
  <si>
    <t>5257071563</t>
  </si>
  <si>
    <t>30848786</t>
  </si>
  <si>
    <t>5258131649</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</si>
  <si>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</si>
  <si>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</si>
  <si>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</si>
  <si>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</si>
  <si>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</si>
  <si>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</si>
  <si>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</si>
  <si>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</si>
  <si>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</si>
  <si>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</si>
  <si>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</si>
  <si>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</si>
  <si>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31187851</t>
  </si>
  <si>
    <t>ООО "ВОЛГАРЕСУРС"</t>
  </si>
  <si>
    <t>5244031394</t>
  </si>
  <si>
    <t>26766900</t>
  </si>
  <si>
    <t>ООО "Вадская ТК"</t>
  </si>
  <si>
    <t>5206024935</t>
  </si>
  <si>
    <t>28425169</t>
  </si>
  <si>
    <t>ООО "Веста"</t>
  </si>
  <si>
    <t>5251008188</t>
  </si>
  <si>
    <t>27782735</t>
  </si>
  <si>
    <t>ООО "Ветлужская ТК"</t>
  </si>
  <si>
    <t>5209005786</t>
  </si>
  <si>
    <t>31110429</t>
  </si>
  <si>
    <t>ООО "Виктория"</t>
  </si>
  <si>
    <t>5257002249</t>
  </si>
  <si>
    <t>05-12-2002 00:00:00</t>
  </si>
  <si>
    <t>26373553</t>
  </si>
  <si>
    <t>ООО "Водоканал"</t>
  </si>
  <si>
    <t>5235006585</t>
  </si>
  <si>
    <t>26555521</t>
  </si>
  <si>
    <t>5236007711</t>
  </si>
  <si>
    <t>27909040</t>
  </si>
  <si>
    <t>ООО "Вознесенский теплосервис"</t>
  </si>
  <si>
    <t>5210000359</t>
  </si>
  <si>
    <t>26358298</t>
  </si>
  <si>
    <t>ООО "Волготрансгазстроймонтаж"</t>
  </si>
  <si>
    <t>5245008630</t>
  </si>
  <si>
    <t>26357017</t>
  </si>
  <si>
    <t>ООО "Волгоэлектросеть-НН"</t>
  </si>
  <si>
    <t>5246041687</t>
  </si>
  <si>
    <t>28037674</t>
  </si>
  <si>
    <t>ООО "Воскресенский ЛПК "Сталекс"</t>
  </si>
  <si>
    <t>5212006885</t>
  </si>
  <si>
    <t>31026167</t>
  </si>
  <si>
    <t>ООО "Восход"</t>
  </si>
  <si>
    <t>5207016711</t>
  </si>
  <si>
    <t>26774403</t>
  </si>
  <si>
    <t>ООО "Восходкомин"</t>
  </si>
  <si>
    <t>5207013252</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</si>
  <si>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</si>
  <si>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</si>
  <si>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</si>
  <si>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</si>
  <si>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</si>
  <si>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</si>
  <si>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</si>
  <si>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</si>
  <si>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</si>
  <si>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</si>
  <si>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</si>
  <si>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</si>
  <si>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</si>
  <si>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</si>
  <si>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</si>
  <si>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</si>
  <si>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</si>
  <si>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</si>
  <si>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</si>
  <si>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</si>
  <si>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</si>
  <si>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</si>
  <si>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26556543</t>
  </si>
  <si>
    <t>ООО "ГремячевТепло"</t>
  </si>
  <si>
    <t>5260262455</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</si>
  <si>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</si>
  <si>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</si>
  <si>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</si>
  <si>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</si>
  <si>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</si>
  <si>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</si>
  <si>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</si>
  <si>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</si>
  <si>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</si>
  <si>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</si>
  <si>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</si>
  <si>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</si>
  <si>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28869779</t>
  </si>
  <si>
    <t>ООО "ЖДАНОВСКИЙ"</t>
  </si>
  <si>
    <t>5252033363</t>
  </si>
  <si>
    <t>28091842</t>
  </si>
  <si>
    <t>ООО "ЖКС"</t>
  </si>
  <si>
    <t>5223034676</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</si>
  <si>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</si>
  <si>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</si>
  <si>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</si>
  <si>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</si>
  <si>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</si>
  <si>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</si>
  <si>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</si>
  <si>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</si>
  <si>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</si>
  <si>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</si>
  <si>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</si>
  <si>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</si>
  <si>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</si>
  <si>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</si>
  <si>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</si>
  <si>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</si>
  <si>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</si>
  <si>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</si>
  <si>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</si>
  <si>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</si>
  <si>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</si>
  <si>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</si>
  <si>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</si>
  <si>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</si>
  <si>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</si>
  <si>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</si>
  <si>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31061810</t>
  </si>
  <si>
    <t>ООО "КАПИТАЛ-МЕНЕДЖМЕНТ"</t>
  </si>
  <si>
    <t>5258135717</t>
  </si>
  <si>
    <t>31341452</t>
  </si>
  <si>
    <t>ООО "КАПИТАЛЪ"</t>
  </si>
  <si>
    <t>5244031891</t>
  </si>
  <si>
    <t>31442710</t>
  </si>
  <si>
    <t>ООО "КВОЛИТ-СТРОЙ"</t>
  </si>
  <si>
    <t>5262292984</t>
  </si>
  <si>
    <t>26358471</t>
  </si>
  <si>
    <t>ООО "КЛАСС ПЛЮС"</t>
  </si>
  <si>
    <t>5261106233</t>
  </si>
  <si>
    <t>31345872</t>
  </si>
  <si>
    <t>ООО "КМ ТЕПЛОРЕСУРС"</t>
  </si>
  <si>
    <t>5262362977</t>
  </si>
  <si>
    <t>30801688</t>
  </si>
  <si>
    <t>ООО "КМ ЭНЕРГО"</t>
  </si>
  <si>
    <t>5262299002</t>
  </si>
  <si>
    <t>30854345</t>
  </si>
  <si>
    <t>ООО "КОММУНАЛЬЩИК-НН"</t>
  </si>
  <si>
    <t>5245027023</t>
  </si>
  <si>
    <t>19-10-2015 00:00:00</t>
  </si>
  <si>
    <t>28815743</t>
  </si>
  <si>
    <t>ООО "КСК"</t>
  </si>
  <si>
    <t>5256122751</t>
  </si>
  <si>
    <t>28871053</t>
  </si>
  <si>
    <t>ООО "Капролактам-Энерго"</t>
  </si>
  <si>
    <t>5249133382</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</si>
  <si>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</si>
  <si>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</si>
  <si>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</si>
  <si>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</si>
  <si>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</si>
  <si>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</si>
  <si>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</si>
  <si>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</si>
  <si>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</si>
  <si>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</si>
  <si>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</si>
  <si>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</si>
  <si>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</si>
  <si>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26358104</t>
  </si>
  <si>
    <t>ООО "Коммунальник"</t>
  </si>
  <si>
    <t>5209005634</t>
  </si>
  <si>
    <t>28451400</t>
  </si>
  <si>
    <t>5225004677</t>
  </si>
  <si>
    <t>15-04-2005 00:00:00</t>
  </si>
  <si>
    <t>27566780</t>
  </si>
  <si>
    <t>ООО "Коммунальщик"</t>
  </si>
  <si>
    <t>5245017794</t>
  </si>
  <si>
    <t>28455154</t>
  </si>
  <si>
    <t>ООО "Коммунсервис"</t>
  </si>
  <si>
    <t>5235007356</t>
  </si>
  <si>
    <t>27619705</t>
  </si>
  <si>
    <t>ООО "Комсервис-Т"</t>
  </si>
  <si>
    <t>5208004846</t>
  </si>
  <si>
    <t>26358111</t>
  </si>
  <si>
    <t>ООО "Кузьмияр"</t>
  </si>
  <si>
    <t>5211001210</t>
  </si>
  <si>
    <t>30939581</t>
  </si>
  <si>
    <t>ООО "ЛЕСПРОМ"</t>
  </si>
  <si>
    <t>5234004176</t>
  </si>
  <si>
    <t>26413215</t>
  </si>
  <si>
    <t>ООО "ЛУКОЙЛ-ЭНЕРГОСЕТИ"</t>
  </si>
  <si>
    <t>5260230051</t>
  </si>
  <si>
    <t>26358451</t>
  </si>
  <si>
    <t>ООО "Лукойл-Волганефтепродукт"</t>
  </si>
  <si>
    <t>5260136595</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</si>
  <si>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</si>
  <si>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</si>
  <si>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</si>
  <si>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</si>
  <si>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</si>
  <si>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</si>
  <si>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</si>
  <si>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</si>
  <si>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</si>
  <si>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</si>
  <si>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</si>
  <si>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</si>
  <si>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</si>
  <si>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</si>
  <si>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</si>
  <si>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</si>
  <si>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</si>
  <si>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</si>
  <si>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</si>
  <si>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</si>
  <si>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</si>
  <si>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</si>
  <si>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</si>
  <si>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</si>
  <si>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</si>
  <si>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</si>
  <si>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</si>
  <si>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</si>
  <si>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</si>
  <si>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</si>
  <si>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</si>
  <si>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</si>
  <si>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</si>
  <si>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27577409</t>
  </si>
  <si>
    <t>ООО "Навашинская Тепло-Энергетическая компания"</t>
  </si>
  <si>
    <t>5236008144</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</si>
  <si>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</si>
  <si>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</si>
  <si>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</si>
  <si>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</si>
  <si>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</si>
  <si>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</si>
  <si>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</si>
  <si>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</si>
  <si>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</si>
  <si>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</si>
  <si>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</si>
  <si>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</si>
  <si>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</si>
  <si>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26765266</t>
  </si>
  <si>
    <t>ООО "НоваТЭК-Чкаловск"</t>
  </si>
  <si>
    <t>5236008218</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</si>
  <si>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</si>
  <si>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</si>
  <si>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</si>
  <si>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</si>
  <si>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</si>
  <si>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</si>
  <si>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</si>
  <si>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</si>
  <si>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</si>
  <si>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</si>
  <si>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</si>
  <si>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</si>
  <si>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</si>
  <si>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</si>
  <si>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</si>
  <si>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</si>
  <si>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</si>
  <si>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</si>
  <si>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</si>
  <si>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26358482</t>
  </si>
  <si>
    <t>ООО "ПКП "Энергетика"</t>
  </si>
  <si>
    <t>5262073742</t>
  </si>
  <si>
    <t>31394997</t>
  </si>
  <si>
    <t>ООО "ПРОМЭНЕРГО ЛУКИНО"</t>
  </si>
  <si>
    <t>5244032285</t>
  </si>
  <si>
    <t>27774371</t>
  </si>
  <si>
    <t>ООО "Парус"</t>
  </si>
  <si>
    <t>5246038740</t>
  </si>
  <si>
    <t>28951517</t>
  </si>
  <si>
    <t>ООО "Поволжье - Ресурс"</t>
  </si>
  <si>
    <t>5209005539</t>
  </si>
  <si>
    <t>28459341</t>
  </si>
  <si>
    <t>ООО "Политек НН"</t>
  </si>
  <si>
    <t>5260319133</t>
  </si>
  <si>
    <t>26551997</t>
  </si>
  <si>
    <t>ООО "Политерм"</t>
  </si>
  <si>
    <t>5236006235</t>
  </si>
  <si>
    <t>26755303</t>
  </si>
  <si>
    <t>ООО "Приволжье Энергия"</t>
  </si>
  <si>
    <t>5260137655</t>
  </si>
  <si>
    <t>27719695</t>
  </si>
  <si>
    <t>ООО "ПримаЭнерго"</t>
  </si>
  <si>
    <t>5259069383</t>
  </si>
  <si>
    <t>28455277</t>
  </si>
  <si>
    <t>ООО "Промтепло"</t>
  </si>
  <si>
    <t>5251009826</t>
  </si>
  <si>
    <t>28459321</t>
  </si>
  <si>
    <t>ООО "Промэнерго"</t>
  </si>
  <si>
    <t>5260327649</t>
  </si>
  <si>
    <t>26651300</t>
  </si>
  <si>
    <t>ООО "ПрофТепло"</t>
  </si>
  <si>
    <t>5202007216</t>
  </si>
  <si>
    <t>520201001</t>
  </si>
  <si>
    <t>26766778</t>
  </si>
  <si>
    <t>ООО "Профит Инвест"</t>
  </si>
  <si>
    <t>4101103970</t>
  </si>
  <si>
    <t>526043001</t>
  </si>
  <si>
    <t>28425154</t>
  </si>
  <si>
    <t>ООО "Профит"</t>
  </si>
  <si>
    <t>5262287335</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</si>
  <si>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</si>
  <si>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</si>
  <si>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</si>
  <si>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</si>
  <si>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</si>
  <si>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</si>
  <si>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</si>
  <si>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</si>
  <si>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</si>
  <si>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</si>
  <si>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</si>
  <si>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</si>
  <si>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</si>
  <si>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</si>
  <si>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</si>
  <si>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</si>
  <si>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</si>
  <si>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</si>
  <si>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</si>
  <si>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</si>
  <si>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</si>
  <si>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</si>
  <si>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</si>
  <si>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31241397</t>
  </si>
  <si>
    <t>ООО "СК МАДИС"</t>
  </si>
  <si>
    <t>5047160143</t>
  </si>
  <si>
    <t>26358404</t>
  </si>
  <si>
    <t>ООО "СК-НН"</t>
  </si>
  <si>
    <t>5257057777</t>
  </si>
  <si>
    <t>31222003</t>
  </si>
  <si>
    <t>ООО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</si>
  <si>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</si>
  <si>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</si>
  <si>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</si>
  <si>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</si>
  <si>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</si>
  <si>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</si>
  <si>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</si>
  <si>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</si>
  <si>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</si>
  <si>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</si>
  <si>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</si>
  <si>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</si>
  <si>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</si>
  <si>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</si>
  <si>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</si>
  <si>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</si>
  <si>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</si>
  <si>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</si>
  <si>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</si>
  <si>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26358122</t>
  </si>
  <si>
    <t>ООО "Сеймовские мельницы"</t>
  </si>
  <si>
    <t>5214007940</t>
  </si>
  <si>
    <t>27572131</t>
  </si>
  <si>
    <t>ООО "Сетка-Энерго"</t>
  </si>
  <si>
    <t>5249021833</t>
  </si>
  <si>
    <t>28049303</t>
  </si>
  <si>
    <t>ООО "Синтез ОКА-ЭНЕРГО"</t>
  </si>
  <si>
    <t>5249121154</t>
  </si>
  <si>
    <t>28272676</t>
  </si>
  <si>
    <t>ООО "СнабСпецПром"</t>
  </si>
  <si>
    <t>5260208384</t>
  </si>
  <si>
    <t>26551991</t>
  </si>
  <si>
    <t>ООО "Сокольские тепловые системы"</t>
  </si>
  <si>
    <t>5240004022</t>
  </si>
  <si>
    <t>26555552</t>
  </si>
  <si>
    <t>ООО "Старт-Строй"</t>
  </si>
  <si>
    <t>5262059353</t>
  </si>
  <si>
    <t>31061778</t>
  </si>
  <si>
    <t>ООО "Стройэнергомонтаж"</t>
  </si>
  <si>
    <t>5260356760</t>
  </si>
  <si>
    <t>27322384</t>
  </si>
  <si>
    <t>ООО "Сухобезводнинское ЖКХ"</t>
  </si>
  <si>
    <t>5228056070</t>
  </si>
  <si>
    <t>27580815</t>
  </si>
  <si>
    <t>ООО "Сява ЖКУ"</t>
  </si>
  <si>
    <t>5239010053</t>
  </si>
  <si>
    <t>31166873</t>
  </si>
  <si>
    <t>ООО "ТГС"</t>
  </si>
  <si>
    <t>5262351051</t>
  </si>
  <si>
    <t>27582693</t>
  </si>
  <si>
    <t>ООО "ТД "Нижегородский"</t>
  </si>
  <si>
    <t>5256095441</t>
  </si>
  <si>
    <t>31196714</t>
  </si>
  <si>
    <t>ООО "ТЕПЛО ПЛЮС"</t>
  </si>
  <si>
    <t>5261113456</t>
  </si>
  <si>
    <t>31345881</t>
  </si>
  <si>
    <t>ООО "ТЕПЛОСЕТЬ"</t>
  </si>
  <si>
    <t>5258145472</t>
  </si>
  <si>
    <t>31386831</t>
  </si>
  <si>
    <t>ООО "ТЕПЛОСТРОЙ"</t>
  </si>
  <si>
    <t>5260386637</t>
  </si>
  <si>
    <t>30376603</t>
  </si>
  <si>
    <t>ООО "ТК "Ждановский"</t>
  </si>
  <si>
    <t>5250047473</t>
  </si>
  <si>
    <t>30989316</t>
  </si>
  <si>
    <t>ООО "ТОПЛИВНАЯ КОМПАНИЯ"</t>
  </si>
  <si>
    <t>5252041075</t>
  </si>
  <si>
    <t>30926564</t>
  </si>
  <si>
    <t>ООО "ТЭ"</t>
  </si>
  <si>
    <t>5245028154</t>
  </si>
  <si>
    <t>28424890</t>
  </si>
  <si>
    <t>ООО "ТЭК"</t>
  </si>
  <si>
    <t>5262291250</t>
  </si>
  <si>
    <t>27784821</t>
  </si>
  <si>
    <t>ООО "Тепло"</t>
  </si>
  <si>
    <t>5239010078</t>
  </si>
  <si>
    <t>26358313</t>
  </si>
  <si>
    <t>5246024402</t>
  </si>
  <si>
    <t>26553469</t>
  </si>
  <si>
    <t>ООО "ТеплоЭнергетическая Компания"</t>
  </si>
  <si>
    <t>5252022210</t>
  </si>
  <si>
    <t>28460888</t>
  </si>
  <si>
    <t>ООО "Тепловик"</t>
  </si>
  <si>
    <t>5246043606</t>
  </si>
  <si>
    <t>26358085</t>
  </si>
  <si>
    <t>ООО "Тепловые сети Арзамасского района"</t>
  </si>
  <si>
    <t>5202010410</t>
  </si>
  <si>
    <t>26760360</t>
  </si>
  <si>
    <t>ООО "Тепловые сети"</t>
  </si>
  <si>
    <t>5201030205</t>
  </si>
  <si>
    <t>26550878</t>
  </si>
  <si>
    <t>5212007350</t>
  </si>
  <si>
    <t>26648937</t>
  </si>
  <si>
    <t>ООО "Теплосервис"</t>
  </si>
  <si>
    <t>5239010021</t>
  </si>
  <si>
    <t>26358446</t>
  </si>
  <si>
    <t>5260113326</t>
  </si>
  <si>
    <t>27670983</t>
  </si>
  <si>
    <t>ООО "Теплосети"</t>
  </si>
  <si>
    <t>5212510588</t>
  </si>
  <si>
    <t>16-11-2010 00:00:00</t>
  </si>
  <si>
    <t>26358260</t>
  </si>
  <si>
    <t>5237003540</t>
  </si>
  <si>
    <t>27967327</t>
  </si>
  <si>
    <t>5256112714</t>
  </si>
  <si>
    <t>27965855</t>
  </si>
  <si>
    <t>ООО "Теплоцентраль"</t>
  </si>
  <si>
    <t>5212510387</t>
  </si>
  <si>
    <t>26776528</t>
  </si>
  <si>
    <t>ООО "Теплоэнерго"</t>
  </si>
  <si>
    <t>5216017905</t>
  </si>
  <si>
    <t>26555812</t>
  </si>
  <si>
    <t>ООО "Теплояр"</t>
  </si>
  <si>
    <t>5251112608</t>
  </si>
  <si>
    <t>26811759</t>
  </si>
  <si>
    <t>ООО "Термаль"</t>
  </si>
  <si>
    <t>5250050892</t>
  </si>
  <si>
    <t>30802627</t>
  </si>
  <si>
    <t>ООО "ТермоТрон"</t>
  </si>
  <si>
    <t>5024159342</t>
  </si>
  <si>
    <t>502401001</t>
  </si>
  <si>
    <t>02-11-2015 00:00:00</t>
  </si>
  <si>
    <t>26358312</t>
  </si>
  <si>
    <t>ООО "Техноэнергосервис"</t>
  </si>
  <si>
    <t>5246022243</t>
  </si>
  <si>
    <t>26555345</t>
  </si>
  <si>
    <t>ООО "Торговый Дом "Континент"</t>
  </si>
  <si>
    <t>5239008551</t>
  </si>
  <si>
    <t>26555334</t>
  </si>
  <si>
    <t>ООО "Тосол-Синтез-Энерго"</t>
  </si>
  <si>
    <t>5249091260</t>
  </si>
  <si>
    <t>30905542</t>
  </si>
  <si>
    <t>ООО "УК "НОКК"</t>
  </si>
  <si>
    <t>7714740243</t>
  </si>
  <si>
    <t>28942302</t>
  </si>
  <si>
    <t>ООО "УПРАВЛЯЮЩАЯ КОМПАНИЯ"</t>
  </si>
  <si>
    <t>5214010816</t>
  </si>
  <si>
    <t>26551783</t>
  </si>
  <si>
    <t>ООО "УПСМ"</t>
  </si>
  <si>
    <t>5227004584</t>
  </si>
  <si>
    <t>26358251</t>
  </si>
  <si>
    <t>ООО "Уренская швейная фабрика"</t>
  </si>
  <si>
    <t>5235004820</t>
  </si>
  <si>
    <t>26373549</t>
  </si>
  <si>
    <t>ООО "Устакоммунсервис"</t>
  </si>
  <si>
    <t>5235006578</t>
  </si>
  <si>
    <t>26951224</t>
  </si>
  <si>
    <t>ООО "ФИТОФАРМ-НН"</t>
  </si>
  <si>
    <t>5261035060</t>
  </si>
  <si>
    <t>27632973</t>
  </si>
  <si>
    <t>ООО "ФСК "Энерго Строй"</t>
  </si>
  <si>
    <t>5257055240</t>
  </si>
  <si>
    <t>27371870</t>
  </si>
  <si>
    <t>ООО "Фирма "СК-Интер"</t>
  </si>
  <si>
    <t>5250051511</t>
  </si>
  <si>
    <t>26358445</t>
  </si>
  <si>
    <t>ООО "ЦТО "Меркурий"</t>
  </si>
  <si>
    <t>5260096462</t>
  </si>
  <si>
    <t>26358492</t>
  </si>
  <si>
    <t>ООО "Цитрон"</t>
  </si>
  <si>
    <t>5260055272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</si>
  <si>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</si>
  <si>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</si>
  <si>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</si>
  <si>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</si>
  <si>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</si>
  <si>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</si>
  <si>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</si>
  <si>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</si>
  <si>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</si>
  <si>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</si>
  <si>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</si>
  <si>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</si>
  <si>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</si>
  <si>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</si>
  <si>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</si>
  <si>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</si>
  <si>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</si>
  <si>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</si>
  <si>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</si>
  <si>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</si>
  <si>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</si>
  <si>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</si>
  <si>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</si>
  <si>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</si>
  <si>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</si>
  <si>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</si>
  <si>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</si>
  <si>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</si>
  <si>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</si>
  <si>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</si>
  <si>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</si>
  <si>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30852549</t>
  </si>
  <si>
    <t>ООО "Электромаш-Энерго"</t>
  </si>
  <si>
    <t>5263121702</t>
  </si>
  <si>
    <t>28139704</t>
  </si>
  <si>
    <t>ООО "Энергетика"</t>
  </si>
  <si>
    <t>5260342407</t>
  </si>
  <si>
    <t>26358453</t>
  </si>
  <si>
    <t>ООО "Энергия"</t>
  </si>
  <si>
    <t>5260171247</t>
  </si>
  <si>
    <t>28869770</t>
  </si>
  <si>
    <t>ООО "ЭнергоПром"</t>
  </si>
  <si>
    <t>5252033229</t>
  </si>
  <si>
    <t>26358455</t>
  </si>
  <si>
    <t>ООО "Энергосервис"</t>
  </si>
  <si>
    <t>5260178764</t>
  </si>
  <si>
    <t>26358386</t>
  </si>
  <si>
    <t>ООО "Энергосети"</t>
  </si>
  <si>
    <t>5256070704</t>
  </si>
  <si>
    <t>27583800</t>
  </si>
  <si>
    <t>ООО "Энерготранс"</t>
  </si>
  <si>
    <t>5249107583</t>
  </si>
  <si>
    <t>26555548</t>
  </si>
  <si>
    <t>ООО "Энергоцентр"</t>
  </si>
  <si>
    <t>5260185289</t>
  </si>
  <si>
    <t>30839410</t>
  </si>
  <si>
    <t>ООО "ЭнерджиПром-НН"</t>
  </si>
  <si>
    <t>5260386563</t>
  </si>
  <si>
    <t>23-05-2014 00:00:00</t>
  </si>
  <si>
    <t>26776525</t>
  </si>
  <si>
    <t>ООО «Коммунальные системы»</t>
  </si>
  <si>
    <t>5216017912</t>
  </si>
  <si>
    <t>31254089</t>
  </si>
  <si>
    <t>ООО «ПРОМЭНЕРГО»</t>
  </si>
  <si>
    <t>5245030019</t>
  </si>
  <si>
    <t>26358378</t>
  </si>
  <si>
    <t>ООО Агрофирма "Павловская"</t>
  </si>
  <si>
    <t>5252011169</t>
  </si>
  <si>
    <t>26358161</t>
  </si>
  <si>
    <t>ООО МУП "Коммунальник"</t>
  </si>
  <si>
    <t>5219005633</t>
  </si>
  <si>
    <t>26756550</t>
  </si>
  <si>
    <t>ООО МУП "Коммунресурс"</t>
  </si>
  <si>
    <t>5219382840</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</si>
  <si>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</si>
  <si>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</si>
  <si>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</si>
  <si>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</si>
  <si>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</si>
  <si>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</si>
  <si>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</si>
  <si>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</si>
  <si>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</si>
  <si>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</si>
  <si>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</si>
  <si>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</si>
  <si>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30436416</t>
  </si>
  <si>
    <t>ООО СК "Холдинг НН"</t>
  </si>
  <si>
    <t>5258090470</t>
  </si>
  <si>
    <t>26358479</t>
  </si>
  <si>
    <t>ООО Торговое предприятие "Нижегородец"</t>
  </si>
  <si>
    <t>5254017367</t>
  </si>
  <si>
    <t>28448150</t>
  </si>
  <si>
    <t>ООО УК "Жилкомсервис"</t>
  </si>
  <si>
    <t>5234004793</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</si>
  <si>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</si>
  <si>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</si>
  <si>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</si>
  <si>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</si>
  <si>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</si>
  <si>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</si>
  <si>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</si>
  <si>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</si>
  <si>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</si>
  <si>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</si>
  <si>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</si>
  <si>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</si>
  <si>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</si>
  <si>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</si>
  <si>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</si>
  <si>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</si>
  <si>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</si>
  <si>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</si>
  <si>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</si>
  <si>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26358077</t>
  </si>
  <si>
    <t>ПАО "ГАЗПРОМ ГАЗОРАСПРЕДЕЛЕНИЕ НИЖНИЙ НОВГОРОД"</t>
  </si>
  <si>
    <t>5200000102</t>
  </si>
  <si>
    <t>13-01-1994 00:00:00</t>
  </si>
  <si>
    <t>26322338</t>
  </si>
  <si>
    <t>ПАО "ЗМЗ"</t>
  </si>
  <si>
    <t>5248004137</t>
  </si>
  <si>
    <t>26322359</t>
  </si>
  <si>
    <t>ПАО "Завод "Красное Сормово"</t>
  </si>
  <si>
    <t>5263006629</t>
  </si>
  <si>
    <t>26358362</t>
  </si>
  <si>
    <t>ПАО "МИТРА"</t>
  </si>
  <si>
    <t>5252000456</t>
  </si>
  <si>
    <t>26506400</t>
  </si>
  <si>
    <t>ПАО "МРСК Центра и Приволжья" филиал "Нижновэнерго"</t>
  </si>
  <si>
    <t>5260200603</t>
  </si>
  <si>
    <t>526002001</t>
  </si>
  <si>
    <t>26358466</t>
  </si>
  <si>
    <t>ПАО "НИТЕЛ"</t>
  </si>
  <si>
    <t>5261001745</t>
  </si>
  <si>
    <t>29-10-1992 00:00:00</t>
  </si>
  <si>
    <t>26358399</t>
  </si>
  <si>
    <t>ПАО "Нормаль"</t>
  </si>
  <si>
    <t>5257005345</t>
  </si>
  <si>
    <t>26380702</t>
  </si>
  <si>
    <t>ПАО "ПАВЛОВСКИЙ АВТОБУС"</t>
  </si>
  <si>
    <t>5252000350</t>
  </si>
  <si>
    <t>26358358</t>
  </si>
  <si>
    <t>ПАО "РУСПОЛИМЕТ"</t>
  </si>
  <si>
    <t>5251008501</t>
  </si>
  <si>
    <t>26358101</t>
  </si>
  <si>
    <t>ПАО "ТРУД"</t>
  </si>
  <si>
    <t>5208000834</t>
  </si>
  <si>
    <t>26358282</t>
  </si>
  <si>
    <t>ПАО АНПП "ТЕМП-АВИА"</t>
  </si>
  <si>
    <t>5243001887</t>
  </si>
  <si>
    <t>23-07-1998 00:00:00</t>
  </si>
  <si>
    <t>27805620</t>
  </si>
  <si>
    <t>ПО "Техсервис"</t>
  </si>
  <si>
    <t>5219005665</t>
  </si>
  <si>
    <t>26358373</t>
  </si>
  <si>
    <t>Приход Вознесенской церкви г. Павлово</t>
  </si>
  <si>
    <t>5252007780</t>
  </si>
  <si>
    <t>26358159</t>
  </si>
  <si>
    <t>Прудовское МУП ЖКХ</t>
  </si>
  <si>
    <t>5219005129</t>
  </si>
  <si>
    <t>26358256</t>
  </si>
  <si>
    <t>Пуреховское МУП ЖКХ</t>
  </si>
  <si>
    <t>5236002880</t>
  </si>
  <si>
    <t>26358149</t>
  </si>
  <si>
    <t>СПК "Хохлома"</t>
  </si>
  <si>
    <t>5218000784</t>
  </si>
  <si>
    <t>26358126</t>
  </si>
  <si>
    <t>Сарлейское МУМППЖКХ</t>
  </si>
  <si>
    <t>5215000507</t>
  </si>
  <si>
    <t>24-03-2006 00:00:00</t>
  </si>
  <si>
    <t>27372109</t>
  </si>
  <si>
    <t>Суроватихинское МУМПЖКХ</t>
  </si>
  <si>
    <t>5215000722</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</si>
  <si>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</si>
  <si>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</si>
  <si>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</si>
  <si>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</si>
  <si>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</si>
  <si>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</si>
  <si>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</si>
  <si>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</si>
  <si>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</si>
  <si>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</si>
  <si>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26358103</t>
  </si>
  <si>
    <t>ФГОУ СПО "Ветлужский лесотехнический техникум"</t>
  </si>
  <si>
    <t>5209002802</t>
  </si>
  <si>
    <t>26896942</t>
  </si>
  <si>
    <t>ФГОУ СПО "Ильино-Заборский сельскохозяйственный техникум"</t>
  </si>
  <si>
    <t>5228002533</t>
  </si>
  <si>
    <t>26358487</t>
  </si>
  <si>
    <t>ФГУП "Завод "Электромаш"</t>
  </si>
  <si>
    <t>5263002110</t>
  </si>
  <si>
    <t>26768505</t>
  </si>
  <si>
    <t>ФГУП "РФЯЦ-ВНИИЭФ"</t>
  </si>
  <si>
    <t>5254001230</t>
  </si>
  <si>
    <t>26555503</t>
  </si>
  <si>
    <t>ФГУП "Российская телевизионная и радиовещательная сеть"</t>
  </si>
  <si>
    <t>7717127211</t>
  </si>
  <si>
    <t>771701000</t>
  </si>
  <si>
    <t>26358465</t>
  </si>
  <si>
    <t>ФГУП "ФНПЦ НИИИС ИМ.Ю.Е.СЕДАКОВА"</t>
  </si>
  <si>
    <t>5261000011</t>
  </si>
  <si>
    <t>26322363</t>
  </si>
  <si>
    <t>ФКП "Завод имени Я.М. Свердлова"</t>
  </si>
  <si>
    <t>5249002485</t>
  </si>
  <si>
    <t>30875411</t>
  </si>
  <si>
    <t>ФКУ ИК-1 ГУФСИН РОССИИ ПО НИЖЕГОРОДСКОЙ ОБЛАСТИ</t>
  </si>
  <si>
    <t>5228007186</t>
  </si>
  <si>
    <t>11-03-2011 00:00:00</t>
  </si>
  <si>
    <t>27967274</t>
  </si>
  <si>
    <t>ФКУ ИК-15 ГУФСИН России по Нижегородской области</t>
  </si>
  <si>
    <t>5206002113</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</si>
  <si>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</si>
  <si>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</si>
  <si>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</si>
  <si>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</si>
  <si>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</si>
  <si>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</si>
  <si>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</si>
  <si>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522101001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</si>
  <si>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</si>
  <si>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</si>
  <si>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</si>
  <si>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</si>
  <si>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</si>
  <si>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</si>
  <si>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</si>
  <si>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</si>
  <si>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</si>
  <si>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27577553</t>
  </si>
  <si>
    <t>ФКУ ИК-8 ГУФСИН РОССИИ ПО НИЖЕГОРОДСКОЙ ОБЛАСТИ</t>
  </si>
  <si>
    <t>5234002500</t>
  </si>
  <si>
    <t>26358151</t>
  </si>
  <si>
    <t>ФКУ ЛИУ-3 ГУФСИН РОССИИ ПО НИЖЕГОРОДСКОЙ ОБЛАСТИ</t>
  </si>
  <si>
    <t>5219004125</t>
  </si>
  <si>
    <t>21-03-2011 00:00:00</t>
  </si>
  <si>
    <t>26358372</t>
  </si>
  <si>
    <t>ФКУЗ "ЦВМиР "Горбатов" МВД РФ"</t>
  </si>
  <si>
    <t>5252007589</t>
  </si>
  <si>
    <t>28942868</t>
  </si>
  <si>
    <t>Филиал "Нижегородский" ПАО "Т ПЛЮС"</t>
  </si>
  <si>
    <t>6315376946</t>
  </si>
  <si>
    <t>26358460</t>
  </si>
  <si>
    <t>Филиал ОАО "Верхневолжские магистральные нефтепроводы" - Горьковское районное нефтепроводное управление</t>
  </si>
  <si>
    <t>5260900725</t>
  </si>
  <si>
    <t>525002001</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</si>
  <si>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</si>
  <si>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</si>
  <si>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</si>
  <si>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</si>
  <si>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</si>
  <si>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</si>
  <si>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</si>
  <si>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</si>
  <si>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</si>
  <si>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</si>
  <si>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27819530</t>
  </si>
  <si>
    <t>Филиал ФГУП "НПО "Микроген" Минздравсоцразвития России в г. Нижний Новгород "Нижегородское предприятие по производству бактерийных препаратов "ИмБио"</t>
  </si>
  <si>
    <t>7722292838</t>
  </si>
  <si>
    <t>28053921</t>
  </si>
  <si>
    <t>филиал ОАО "Газпром трансгаз Нижний Новгород - Управление аварийно-восстановительных работ"</t>
  </si>
  <si>
    <t>526202002</t>
  </si>
  <si>
    <t>WARM</t>
  </si>
  <si>
    <t>01.01.2020</t>
  </si>
  <si>
    <t>РСТ НО</t>
  </si>
  <si>
    <t>27.11.2018</t>
  </si>
  <si>
    <t>сайт РСТ НО</t>
  </si>
  <si>
    <t>54/60</t>
  </si>
  <si>
    <t>18.12.2020</t>
  </si>
  <si>
    <t>603081, г.Нижний Новгород, а/я 1</t>
  </si>
  <si>
    <t>Удалов Борис Вадимович</t>
  </si>
  <si>
    <t>Липатова Людмила Петровна</t>
  </si>
  <si>
    <t>ведущий специалист</t>
  </si>
  <si>
    <t>8(831)278 63 08</t>
  </si>
  <si>
    <t>om1997@mail.ru</t>
  </si>
  <si>
    <t>Корректировка долгосрочных тарифов</t>
  </si>
  <si>
    <t>О</t>
  </si>
  <si>
    <t>город Нижний Новгород, город Нижний Новгород (22701000);</t>
  </si>
  <si>
    <t>30.06.2019</t>
  </si>
  <si>
    <t>01.07.2019</t>
  </si>
  <si>
    <t>31.12.2019</t>
  </si>
  <si>
    <t>30.06.2020</t>
  </si>
  <si>
    <t>01.07.2020</t>
  </si>
  <si>
    <t>31.12.2020</t>
  </si>
  <si>
    <t>01.01.2021</t>
  </si>
  <si>
    <t>30.06.2021</t>
  </si>
  <si>
    <t>47/20</t>
  </si>
  <si>
    <t>01.07.2021</t>
  </si>
  <si>
    <t>31.12.2021</t>
  </si>
  <si>
    <t>01.01.2022</t>
  </si>
  <si>
    <t>30.06.2022</t>
  </si>
  <si>
    <t>01.07.2022</t>
  </si>
  <si>
    <t>31.12.2022</t>
  </si>
  <si>
    <t>01.01.2023</t>
  </si>
  <si>
    <t>30.06.2023</t>
  </si>
  <si>
    <t>01.07.2023</t>
  </si>
  <si>
    <t>25.12.2020 16:31:19</t>
  </si>
</sst>
</file>

<file path=xl/styles.xml><?xml version="1.0" encoding="utf-8"?>
<styleSheet xmlns="http://schemas.openxmlformats.org/spreadsheetml/2006/main">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4">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33"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7" fillId="0" borderId="2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23" xfId="53" applyNumberFormat="1"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0" fillId="9" borderId="5" xfId="0" applyNumberFormat="1" applyFill="1" applyBorder="1" applyAlignment="1" applyProtection="1">
      <alignment horizontal="left" vertical="center" wrapText="1"/>
      <protection locked="0"/>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84</xdr:col>
      <xdr:colOff>38100</xdr:colOff>
      <xdr:row>27</xdr:row>
      <xdr:rowOff>0</xdr:rowOff>
    </xdr:from>
    <xdr:to>
      <xdr:col>84</xdr:col>
      <xdr:colOff>228600</xdr:colOff>
      <xdr:row>27</xdr:row>
      <xdr:rowOff>190500</xdr:rowOff>
    </xdr:to>
    <xdr:grpSp>
      <xdr:nvGrpSpPr>
        <xdr:cNvPr id="4" name="shCalendar" hidden="1"/>
        <xdr:cNvGrpSpPr>
          <a:grpSpLocks/>
        </xdr:cNvGrpSpPr>
      </xdr:nvGrpSpPr>
      <xdr:grpSpPr bwMode="auto">
        <a:xfrm>
          <a:off x="43662600" y="58388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_________Microsoft_Office_Word_97_-_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49</v>
      </c>
    </row>
    <row r="2" spans="1:20" ht="22.5">
      <c r="F2" s="1207" t="s">
        <v>491</v>
      </c>
      <c r="G2" s="1208"/>
      <c r="H2" s="1209"/>
      <c r="I2" s="434"/>
    </row>
    <row r="3" spans="1:20" ht="3" customHeight="1"/>
    <row r="4" spans="1:20" s="190" customFormat="1" ht="11.25">
      <c r="A4" s="213"/>
      <c r="B4" s="213"/>
      <c r="C4" s="213"/>
      <c r="D4" s="213"/>
      <c r="F4" s="1165" t="s">
        <v>454</v>
      </c>
      <c r="G4" s="1165"/>
      <c r="H4" s="1165"/>
      <c r="I4" s="1210" t="s">
        <v>455</v>
      </c>
      <c r="J4" s="213"/>
      <c r="K4" s="213"/>
      <c r="L4" s="213"/>
      <c r="M4" s="213"/>
      <c r="N4" s="213"/>
      <c r="O4" s="213"/>
      <c r="P4" s="213"/>
      <c r="Q4" s="213"/>
      <c r="R4" s="213"/>
      <c r="S4" s="213"/>
      <c r="T4" s="213"/>
    </row>
    <row r="5" spans="1:20" s="190" customFormat="1" ht="11.25" customHeight="1">
      <c r="A5" s="213"/>
      <c r="B5" s="213"/>
      <c r="C5" s="213"/>
      <c r="D5" s="213"/>
      <c r="F5" s="318" t="s">
        <v>92</v>
      </c>
      <c r="G5" s="335" t="s">
        <v>457</v>
      </c>
      <c r="H5" s="317" t="s">
        <v>442</v>
      </c>
      <c r="I5" s="1210"/>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3">
        <v>1</v>
      </c>
      <c r="G7" s="415" t="s">
        <v>492</v>
      </c>
      <c r="H7" s="316" t="str">
        <f>IF(dateCh="","",dateCh)</f>
        <v>23.12.2020</v>
      </c>
      <c r="I7" s="196" t="s">
        <v>493</v>
      </c>
      <c r="J7" s="332"/>
      <c r="K7" s="213"/>
      <c r="L7" s="213"/>
      <c r="M7" s="213"/>
      <c r="N7" s="213"/>
      <c r="O7" s="213"/>
      <c r="P7" s="213"/>
      <c r="Q7" s="213"/>
      <c r="R7" s="213"/>
      <c r="S7" s="213"/>
      <c r="T7" s="213"/>
    </row>
    <row r="8" spans="1:20" s="190" customFormat="1" ht="45">
      <c r="A8" s="1211">
        <v>1</v>
      </c>
      <c r="B8" s="213"/>
      <c r="C8" s="213"/>
      <c r="D8" s="213"/>
      <c r="F8" s="333" t="str">
        <f>"2." &amp;mergeValue(A8)</f>
        <v>2.1</v>
      </c>
      <c r="G8" s="415" t="s">
        <v>494</v>
      </c>
      <c r="H8" s="316"/>
      <c r="I8" s="196" t="s">
        <v>591</v>
      </c>
      <c r="J8" s="332"/>
      <c r="K8" s="213"/>
      <c r="L8" s="213"/>
      <c r="M8" s="213"/>
      <c r="N8" s="213"/>
      <c r="O8" s="213"/>
      <c r="P8" s="213"/>
      <c r="Q8" s="213"/>
      <c r="R8" s="213"/>
      <c r="S8" s="213"/>
      <c r="T8" s="213"/>
    </row>
    <row r="9" spans="1:20" s="190" customFormat="1" ht="22.5">
      <c r="A9" s="1211"/>
      <c r="B9" s="213"/>
      <c r="C9" s="213"/>
      <c r="D9" s="213"/>
      <c r="F9" s="333" t="str">
        <f>"3." &amp;mergeValue(A9)</f>
        <v>3.1</v>
      </c>
      <c r="G9" s="415" t="s">
        <v>495</v>
      </c>
      <c r="H9" s="316"/>
      <c r="I9" s="196" t="s">
        <v>589</v>
      </c>
      <c r="J9" s="332"/>
      <c r="K9" s="213"/>
      <c r="L9" s="213"/>
      <c r="M9" s="213"/>
      <c r="N9" s="213"/>
      <c r="O9" s="213"/>
      <c r="P9" s="213"/>
      <c r="Q9" s="213"/>
      <c r="R9" s="213"/>
      <c r="S9" s="213"/>
      <c r="T9" s="213"/>
    </row>
    <row r="10" spans="1:20" s="190" customFormat="1" ht="22.5">
      <c r="A10" s="1211"/>
      <c r="B10" s="213"/>
      <c r="C10" s="213"/>
      <c r="D10" s="213"/>
      <c r="F10" s="333" t="str">
        <f>"4."&amp;mergeValue(A10)</f>
        <v>4.1</v>
      </c>
      <c r="G10" s="415" t="s">
        <v>496</v>
      </c>
      <c r="H10" s="317" t="s">
        <v>458</v>
      </c>
      <c r="I10" s="196"/>
      <c r="J10" s="332"/>
      <c r="K10" s="213"/>
      <c r="L10" s="213"/>
      <c r="M10" s="213"/>
      <c r="N10" s="213"/>
      <c r="O10" s="213"/>
      <c r="P10" s="213"/>
      <c r="Q10" s="213"/>
      <c r="R10" s="213"/>
      <c r="S10" s="213"/>
      <c r="T10" s="213"/>
    </row>
    <row r="11" spans="1:20" s="190" customFormat="1" ht="18.75">
      <c r="A11" s="1211"/>
      <c r="B11" s="1211">
        <v>1</v>
      </c>
      <c r="C11" s="342"/>
      <c r="D11" s="342"/>
      <c r="F11" s="333" t="str">
        <f>"4."&amp;mergeValue(A11) &amp;"."&amp;mergeValue(B11)</f>
        <v>4.1.1</v>
      </c>
      <c r="G11" s="323" t="s">
        <v>593</v>
      </c>
      <c r="H11" s="316" t="str">
        <f>IF(region_name="","",region_name)</f>
        <v>Нижегородская область</v>
      </c>
      <c r="I11" s="196" t="s">
        <v>499</v>
      </c>
      <c r="J11" s="332"/>
      <c r="K11" s="213"/>
      <c r="L11" s="213"/>
      <c r="M11" s="213"/>
      <c r="N11" s="213"/>
      <c r="O11" s="213"/>
      <c r="P11" s="213"/>
      <c r="Q11" s="213"/>
      <c r="R11" s="213"/>
      <c r="S11" s="213"/>
      <c r="T11" s="213"/>
    </row>
    <row r="12" spans="1:20" s="190" customFormat="1" ht="22.5">
      <c r="A12" s="1211"/>
      <c r="B12" s="1211"/>
      <c r="C12" s="1211">
        <v>1</v>
      </c>
      <c r="D12" s="342"/>
      <c r="F12" s="333" t="str">
        <f>"4."&amp;mergeValue(A12) &amp;"."&amp;mergeValue(B12)&amp;"."&amp;mergeValue(C12)</f>
        <v>4.1.1.1</v>
      </c>
      <c r="G12" s="339" t="s">
        <v>497</v>
      </c>
      <c r="H12" s="316"/>
      <c r="I12" s="196" t="s">
        <v>500</v>
      </c>
      <c r="J12" s="332"/>
      <c r="K12" s="213"/>
      <c r="L12" s="213"/>
      <c r="M12" s="213"/>
      <c r="N12" s="213"/>
      <c r="O12" s="213"/>
      <c r="P12" s="213"/>
      <c r="Q12" s="213"/>
      <c r="R12" s="213"/>
      <c r="S12" s="213"/>
      <c r="T12" s="213"/>
    </row>
    <row r="13" spans="1:20" s="190" customFormat="1" ht="39" customHeight="1">
      <c r="A13" s="1211"/>
      <c r="B13" s="1211"/>
      <c r="C13" s="1211"/>
      <c r="D13" s="342">
        <v>1</v>
      </c>
      <c r="F13" s="333" t="str">
        <f>"4."&amp;mergeValue(A13) &amp;"."&amp;mergeValue(B13)&amp;"."&amp;mergeValue(C13)&amp;"."&amp;mergeValue(D13)</f>
        <v>4.1.1.1.1</v>
      </c>
      <c r="G13" s="418" t="s">
        <v>498</v>
      </c>
      <c r="H13" s="316"/>
      <c r="I13" s="1212" t="s">
        <v>592</v>
      </c>
      <c r="J13" s="332"/>
      <c r="K13" s="213"/>
      <c r="L13" s="213"/>
      <c r="M13" s="213"/>
      <c r="N13" s="213"/>
      <c r="O13" s="213"/>
      <c r="P13" s="213"/>
      <c r="Q13" s="213"/>
      <c r="R13" s="213"/>
      <c r="S13" s="213"/>
      <c r="T13" s="213"/>
    </row>
    <row r="14" spans="1:20" s="190" customFormat="1" ht="18.75">
      <c r="A14" s="1211"/>
      <c r="B14" s="1211"/>
      <c r="C14" s="1211"/>
      <c r="D14" s="342"/>
      <c r="F14" s="336"/>
      <c r="G14" s="150" t="s">
        <v>4</v>
      </c>
      <c r="H14" s="341"/>
      <c r="I14" s="1212"/>
      <c r="J14" s="332"/>
      <c r="K14" s="213"/>
      <c r="L14" s="213"/>
      <c r="M14" s="213"/>
      <c r="N14" s="213"/>
      <c r="O14" s="213"/>
      <c r="P14" s="213"/>
      <c r="Q14" s="213"/>
      <c r="R14" s="213"/>
      <c r="S14" s="213"/>
      <c r="T14" s="213"/>
    </row>
    <row r="15" spans="1:20" s="190" customFormat="1" ht="18.75">
      <c r="A15" s="1211"/>
      <c r="B15" s="1211"/>
      <c r="C15" s="342"/>
      <c r="D15" s="342"/>
      <c r="F15" s="419"/>
      <c r="G15" s="195" t="s">
        <v>403</v>
      </c>
      <c r="H15" s="420"/>
      <c r="I15" s="421"/>
      <c r="J15" s="332"/>
      <c r="K15" s="213"/>
      <c r="L15" s="213"/>
      <c r="M15" s="213"/>
      <c r="N15" s="213"/>
      <c r="O15" s="213"/>
      <c r="P15" s="213"/>
      <c r="Q15" s="213"/>
      <c r="R15" s="213"/>
      <c r="S15" s="213"/>
      <c r="T15" s="213"/>
    </row>
    <row r="16" spans="1:20" s="190" customFormat="1" ht="18.75">
      <c r="A16" s="1211"/>
      <c r="B16" s="213"/>
      <c r="C16" s="213"/>
      <c r="D16" s="213"/>
      <c r="F16" s="336"/>
      <c r="G16" s="155" t="s">
        <v>506</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505</v>
      </c>
      <c r="H17" s="337"/>
      <c r="I17" s="338"/>
      <c r="J17" s="332"/>
      <c r="K17" s="213"/>
      <c r="L17" s="213"/>
      <c r="M17" s="213"/>
      <c r="N17" s="213"/>
      <c r="O17" s="213"/>
      <c r="P17" s="213"/>
      <c r="Q17" s="213"/>
      <c r="R17" s="213"/>
      <c r="S17" s="213"/>
      <c r="T17" s="213"/>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6" t="s">
        <v>594</v>
      </c>
      <c r="H19" s="1206"/>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27" t="s">
        <v>632</v>
      </c>
      <c r="M5" s="1227"/>
      <c r="N5" s="1227"/>
      <c r="O5" s="1227"/>
      <c r="P5" s="1227"/>
      <c r="Q5" s="1227"/>
      <c r="R5" s="1227"/>
      <c r="S5" s="1227"/>
      <c r="T5" s="1227"/>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33" t="str">
        <f>IF(NameOrPr_ch="",IF(NameOrPr="","",NameOrPr),NameOrPr_ch)</f>
        <v>РСТ НО</v>
      </c>
      <c r="P7" s="1233"/>
      <c r="Q7" s="1233"/>
      <c r="R7" s="1233"/>
      <c r="S7" s="1233"/>
      <c r="T7" s="1233"/>
      <c r="U7" s="582"/>
      <c r="V7" s="582"/>
      <c r="W7" s="519"/>
      <c r="X7" s="590"/>
      <c r="Y7" s="590"/>
      <c r="Z7" s="590"/>
      <c r="AA7" s="590"/>
      <c r="AB7" s="590"/>
      <c r="AC7" s="590"/>
    </row>
    <row r="8" spans="1:29" s="570" customFormat="1" ht="18.75">
      <c r="A8" s="590"/>
      <c r="B8" s="590"/>
      <c r="C8" s="590"/>
      <c r="D8" s="590"/>
      <c r="E8" s="590"/>
      <c r="F8" s="590"/>
      <c r="G8" s="590"/>
      <c r="H8" s="590"/>
      <c r="L8" s="499"/>
      <c r="M8" s="617" t="s">
        <v>597</v>
      </c>
      <c r="N8" s="666"/>
      <c r="O8" s="1233" t="str">
        <f>IF(datePr_ch="",IF(datePr="","",datePr),datePr_ch)</f>
        <v>18.12.2020</v>
      </c>
      <c r="P8" s="1233"/>
      <c r="Q8" s="1233"/>
      <c r="R8" s="1233"/>
      <c r="S8" s="1233"/>
      <c r="T8" s="1233"/>
      <c r="U8" s="582"/>
      <c r="V8" s="582"/>
      <c r="W8" s="519"/>
      <c r="X8" s="590"/>
      <c r="Y8" s="590"/>
      <c r="Z8" s="590"/>
      <c r="AA8" s="590"/>
      <c r="AB8" s="590"/>
      <c r="AC8" s="590"/>
    </row>
    <row r="9" spans="1:29" s="570" customFormat="1" ht="18.75">
      <c r="A9" s="590"/>
      <c r="B9" s="590"/>
      <c r="C9" s="590"/>
      <c r="D9" s="590"/>
      <c r="E9" s="590"/>
      <c r="F9" s="590"/>
      <c r="G9" s="590"/>
      <c r="H9" s="590"/>
      <c r="L9" s="552"/>
      <c r="M9" s="617" t="s">
        <v>596</v>
      </c>
      <c r="N9" s="666"/>
      <c r="O9" s="1233" t="str">
        <f>IF(numberPr_ch="",IF(numberPr="","",numberPr),numberPr_ch)</f>
        <v>54/60</v>
      </c>
      <c r="P9" s="1233"/>
      <c r="Q9" s="1233"/>
      <c r="R9" s="1233"/>
      <c r="S9" s="1233"/>
      <c r="T9" s="1233"/>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33" t="str">
        <f>IF(IstPub_ch="",IF(IstPub="","",IstPub),IstPub_ch)</f>
        <v>сайт РСТ НО</v>
      </c>
      <c r="P10" s="1233"/>
      <c r="Q10" s="1233"/>
      <c r="R10" s="1233"/>
      <c r="S10" s="1233"/>
      <c r="T10" s="1233"/>
      <c r="U10" s="582"/>
      <c r="V10" s="582"/>
      <c r="W10" s="519"/>
      <c r="X10" s="590"/>
      <c r="Y10" s="590"/>
      <c r="Z10" s="590"/>
      <c r="AA10" s="590"/>
      <c r="AB10" s="590"/>
      <c r="AC10" s="590"/>
    </row>
    <row r="11" spans="1:29" s="570" customFormat="1" ht="11.25" hidden="1">
      <c r="A11" s="590"/>
      <c r="B11" s="590"/>
      <c r="C11" s="590"/>
      <c r="D11" s="590"/>
      <c r="E11" s="590"/>
      <c r="F11" s="590"/>
      <c r="G11" s="590"/>
      <c r="H11" s="590"/>
      <c r="L11" s="1228"/>
      <c r="M11" s="1228"/>
      <c r="N11" s="566"/>
      <c r="O11" s="582"/>
      <c r="P11" s="582"/>
      <c r="Q11" s="582"/>
      <c r="R11" s="582"/>
      <c r="S11" s="582"/>
      <c r="T11" s="582"/>
      <c r="U11" s="588" t="s">
        <v>373</v>
      </c>
      <c r="X11" s="590"/>
      <c r="Y11" s="590"/>
      <c r="Z11" s="590"/>
      <c r="AA11" s="590"/>
      <c r="AB11" s="590"/>
      <c r="AC11" s="590"/>
    </row>
    <row r="12" spans="1:29">
      <c r="J12" s="529"/>
      <c r="K12" s="529"/>
      <c r="L12" s="524"/>
      <c r="M12" s="524"/>
      <c r="N12" s="502"/>
      <c r="O12" s="1234"/>
      <c r="P12" s="1234"/>
      <c r="Q12" s="1234"/>
      <c r="R12" s="1234"/>
      <c r="S12" s="1234"/>
      <c r="T12" s="1234"/>
      <c r="U12" s="1234"/>
    </row>
    <row r="13" spans="1:29">
      <c r="J13" s="529"/>
      <c r="K13" s="529"/>
      <c r="L13" s="1165" t="s">
        <v>454</v>
      </c>
      <c r="M13" s="1165"/>
      <c r="N13" s="1165"/>
      <c r="O13" s="1165"/>
      <c r="P13" s="1165"/>
      <c r="Q13" s="1165"/>
      <c r="R13" s="1165"/>
      <c r="S13" s="1165"/>
      <c r="T13" s="1165"/>
      <c r="U13" s="1165"/>
      <c r="V13" s="1165"/>
      <c r="W13" s="1165" t="s">
        <v>455</v>
      </c>
    </row>
    <row r="14" spans="1:29" ht="14.25" customHeight="1">
      <c r="J14" s="529"/>
      <c r="K14" s="529"/>
      <c r="L14" s="1240" t="s">
        <v>92</v>
      </c>
      <c r="M14" s="1240" t="s">
        <v>640</v>
      </c>
      <c r="N14" s="661"/>
      <c r="O14" s="1241" t="s">
        <v>642</v>
      </c>
      <c r="P14" s="1242"/>
      <c r="Q14" s="1242"/>
      <c r="R14" s="1242"/>
      <c r="S14" s="1242"/>
      <c r="T14" s="1243"/>
      <c r="U14" s="1224" t="s">
        <v>341</v>
      </c>
      <c r="V14" s="1237" t="s">
        <v>275</v>
      </c>
      <c r="W14" s="1165"/>
    </row>
    <row r="15" spans="1:29" ht="14.25" customHeight="1">
      <c r="J15" s="529"/>
      <c r="K15" s="529"/>
      <c r="L15" s="1240"/>
      <c r="M15" s="1240"/>
      <c r="N15" s="662"/>
      <c r="O15" s="1246" t="s">
        <v>606</v>
      </c>
      <c r="P15" s="1244" t="s">
        <v>271</v>
      </c>
      <c r="Q15" s="1245"/>
      <c r="R15" s="1221" t="s">
        <v>655</v>
      </c>
      <c r="S15" s="1222"/>
      <c r="T15" s="1223"/>
      <c r="U15" s="1225"/>
      <c r="V15" s="1238"/>
      <c r="W15" s="1165"/>
    </row>
    <row r="16" spans="1:29" ht="33.75" customHeight="1">
      <c r="J16" s="529"/>
      <c r="K16" s="529"/>
      <c r="L16" s="1240"/>
      <c r="M16" s="1240"/>
      <c r="N16" s="663"/>
      <c r="O16" s="1247"/>
      <c r="P16" s="535" t="s">
        <v>607</v>
      </c>
      <c r="Q16" s="535" t="s">
        <v>6</v>
      </c>
      <c r="R16" s="536" t="s">
        <v>274</v>
      </c>
      <c r="S16" s="1235" t="s">
        <v>273</v>
      </c>
      <c r="T16" s="1236"/>
      <c r="U16" s="1226"/>
      <c r="V16" s="1239"/>
      <c r="W16" s="1165"/>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29">
        <f ca="1">OFFSET(S17,0,-1)+1</f>
        <v>7</v>
      </c>
      <c r="T17" s="1229"/>
      <c r="U17" s="648">
        <f ca="1">OFFSET(U17,0,-2)+1</f>
        <v>8</v>
      </c>
      <c r="V17" s="649">
        <f ca="1">OFFSET(V17,0,-1)</f>
        <v>8</v>
      </c>
      <c r="W17" s="648">
        <f ca="1">OFFSET(W17,0,-1)+1</f>
        <v>9</v>
      </c>
    </row>
    <row r="18" spans="1:29" ht="22.5">
      <c r="A18" s="1213">
        <v>1</v>
      </c>
      <c r="B18" s="865"/>
      <c r="C18" s="865"/>
      <c r="D18" s="865"/>
      <c r="E18" s="866"/>
      <c r="F18" s="867"/>
      <c r="G18" s="867"/>
      <c r="H18" s="867"/>
      <c r="I18" s="868"/>
      <c r="J18" s="863"/>
      <c r="K18" s="870"/>
      <c r="L18" s="593">
        <f>mergeValue(A18)</f>
        <v>1</v>
      </c>
      <c r="M18" s="641" t="s">
        <v>20</v>
      </c>
      <c r="N18" s="646"/>
      <c r="O18" s="1214"/>
      <c r="P18" s="1214"/>
      <c r="Q18" s="1214"/>
      <c r="R18" s="1214"/>
      <c r="S18" s="1214"/>
      <c r="T18" s="1214"/>
      <c r="U18" s="1214"/>
      <c r="V18" s="1214"/>
      <c r="W18" s="630" t="s">
        <v>476</v>
      </c>
      <c r="Y18" s="589"/>
      <c r="Z18" s="589" t="str">
        <f t="shared" ref="Z18:Z31" si="0">IF(M18="","",M18 )</f>
        <v>Наименование тарифа</v>
      </c>
      <c r="AA18" s="589"/>
      <c r="AB18" s="589"/>
      <c r="AC18" s="589"/>
    </row>
    <row r="19" spans="1:29" ht="22.5">
      <c r="A19" s="1213"/>
      <c r="B19" s="1213">
        <v>1</v>
      </c>
      <c r="C19" s="865"/>
      <c r="D19" s="865"/>
      <c r="E19" s="867"/>
      <c r="F19" s="867"/>
      <c r="G19" s="867"/>
      <c r="H19" s="867"/>
      <c r="I19" s="862"/>
      <c r="J19" s="861"/>
      <c r="K19" s="864"/>
      <c r="L19" s="593" t="str">
        <f>mergeValue(A19) &amp;"."&amp; mergeValue(B19)</f>
        <v>1.1</v>
      </c>
      <c r="M19" s="546" t="s">
        <v>16</v>
      </c>
      <c r="N19" s="646"/>
      <c r="O19" s="1214"/>
      <c r="P19" s="1214"/>
      <c r="Q19" s="1214"/>
      <c r="R19" s="1214"/>
      <c r="S19" s="1214"/>
      <c r="T19" s="1214"/>
      <c r="U19" s="1214"/>
      <c r="V19" s="1214"/>
      <c r="W19" s="630" t="s">
        <v>477</v>
      </c>
      <c r="Y19" s="589"/>
      <c r="Z19" s="589" t="str">
        <f t="shared" si="0"/>
        <v>Территория действия тарифа</v>
      </c>
      <c r="AA19" s="589"/>
      <c r="AB19" s="589"/>
      <c r="AC19" s="589"/>
    </row>
    <row r="20" spans="1:29" ht="22.5">
      <c r="A20" s="1213"/>
      <c r="B20" s="1213"/>
      <c r="C20" s="1213">
        <v>1</v>
      </c>
      <c r="D20" s="865"/>
      <c r="E20" s="867"/>
      <c r="F20" s="867"/>
      <c r="G20" s="867"/>
      <c r="H20" s="867"/>
      <c r="I20" s="869"/>
      <c r="J20" s="861"/>
      <c r="K20" s="864"/>
      <c r="L20" s="593" t="str">
        <f>mergeValue(A20) &amp;"."&amp; mergeValue(B20)&amp;"."&amp; mergeValue(C20)</f>
        <v>1.1.1</v>
      </c>
      <c r="M20" s="547" t="s">
        <v>7</v>
      </c>
      <c r="N20" s="646"/>
      <c r="O20" s="1214"/>
      <c r="P20" s="1214"/>
      <c r="Q20" s="1214"/>
      <c r="R20" s="1214"/>
      <c r="S20" s="1214"/>
      <c r="T20" s="1214"/>
      <c r="U20" s="1214"/>
      <c r="V20" s="1214"/>
      <c r="W20" s="630" t="s">
        <v>634</v>
      </c>
      <c r="Y20" s="589"/>
      <c r="Z20" s="589" t="str">
        <f t="shared" si="0"/>
        <v xml:space="preserve">Наименование системы теплоснабжения </v>
      </c>
      <c r="AA20" s="589"/>
      <c r="AB20" s="589"/>
      <c r="AC20" s="589"/>
    </row>
    <row r="21" spans="1:29" ht="22.5">
      <c r="A21" s="1213"/>
      <c r="B21" s="1213"/>
      <c r="C21" s="1213"/>
      <c r="D21" s="1213">
        <v>1</v>
      </c>
      <c r="E21" s="867"/>
      <c r="F21" s="867"/>
      <c r="G21" s="867"/>
      <c r="H21" s="867"/>
      <c r="I21" s="869"/>
      <c r="J21" s="861"/>
      <c r="K21" s="864"/>
      <c r="L21" s="593" t="str">
        <f>mergeValue(A21) &amp;"."&amp; mergeValue(B21)&amp;"."&amp; mergeValue(C21)&amp;"."&amp; mergeValue(D21)</f>
        <v>1.1.1.1</v>
      </c>
      <c r="M21" s="548" t="s">
        <v>22</v>
      </c>
      <c r="N21" s="646"/>
      <c r="O21" s="1214"/>
      <c r="P21" s="1214"/>
      <c r="Q21" s="1214"/>
      <c r="R21" s="1214"/>
      <c r="S21" s="1214"/>
      <c r="T21" s="1214"/>
      <c r="U21" s="1214"/>
      <c r="V21" s="1214"/>
      <c r="W21" s="630" t="s">
        <v>635</v>
      </c>
      <c r="Y21" s="589"/>
      <c r="Z21" s="589" t="str">
        <f t="shared" si="0"/>
        <v xml:space="preserve">Источник тепловой энергии  </v>
      </c>
      <c r="AA21" s="589"/>
      <c r="AB21" s="589"/>
      <c r="AC21" s="589"/>
    </row>
    <row r="22" spans="1:29" ht="101.25">
      <c r="A22" s="1213"/>
      <c r="B22" s="1213"/>
      <c r="C22" s="1213"/>
      <c r="D22" s="1213"/>
      <c r="E22" s="1213">
        <v>1</v>
      </c>
      <c r="F22" s="867"/>
      <c r="G22" s="867"/>
      <c r="H22" s="865">
        <v>1</v>
      </c>
      <c r="I22" s="1213">
        <v>1</v>
      </c>
      <c r="J22" s="867"/>
      <c r="K22" s="872"/>
      <c r="L22" s="593" t="str">
        <f>mergeValue(A22) &amp;"."&amp; mergeValue(B22)&amp;"."&amp; mergeValue(C22)&amp;"."&amp; mergeValue(D22)&amp;"."&amp; mergeValue(E22)</f>
        <v>1.1.1.1.1</v>
      </c>
      <c r="M22" s="554" t="s">
        <v>9</v>
      </c>
      <c r="N22" s="646"/>
      <c r="O22" s="1215"/>
      <c r="P22" s="1215"/>
      <c r="Q22" s="1215"/>
      <c r="R22" s="1215"/>
      <c r="S22" s="1215"/>
      <c r="T22" s="1215"/>
      <c r="U22" s="1215"/>
      <c r="V22" s="1215"/>
      <c r="W22" s="630" t="s">
        <v>639</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13"/>
      <c r="B23" s="1213"/>
      <c r="C23" s="1213"/>
      <c r="D23" s="1213"/>
      <c r="E23" s="1213"/>
      <c r="F23" s="1213">
        <v>1</v>
      </c>
      <c r="G23" s="865"/>
      <c r="H23" s="865"/>
      <c r="I23" s="1213"/>
      <c r="J23" s="1213">
        <v>1</v>
      </c>
      <c r="K23" s="873"/>
      <c r="L23" s="593" t="str">
        <f>mergeValue(A23) &amp;"."&amp; mergeValue(B23)&amp;"."&amp; mergeValue(C23)&amp;"."&amp; mergeValue(D23)&amp;"."&amp; mergeValue(E23)&amp;"."&amp; mergeValue(F23)</f>
        <v>1.1.1.1.1.1</v>
      </c>
      <c r="M23" s="555" t="s">
        <v>10</v>
      </c>
      <c r="N23" s="646"/>
      <c r="O23" s="1216"/>
      <c r="P23" s="1217"/>
      <c r="Q23" s="1217"/>
      <c r="R23" s="1217"/>
      <c r="S23" s="1217"/>
      <c r="T23" s="1217"/>
      <c r="U23" s="1217"/>
      <c r="V23" s="1218"/>
      <c r="W23" s="630" t="s">
        <v>637</v>
      </c>
      <c r="Y23" s="589"/>
      <c r="Z23" s="589" t="str">
        <f t="shared" si="0"/>
        <v>Группа потребителей</v>
      </c>
      <c r="AA23" s="589"/>
      <c r="AB23" s="589"/>
      <c r="AC23" s="589"/>
    </row>
    <row r="24" spans="1:29" ht="189" customHeight="1">
      <c r="A24" s="1213"/>
      <c r="B24" s="1213"/>
      <c r="C24" s="1213"/>
      <c r="D24" s="1213"/>
      <c r="E24" s="1213"/>
      <c r="F24" s="1213"/>
      <c r="G24" s="865">
        <v>1</v>
      </c>
      <c r="H24" s="865"/>
      <c r="I24" s="1213"/>
      <c r="J24" s="1213"/>
      <c r="K24" s="873">
        <v>1</v>
      </c>
      <c r="L24" s="593" t="str">
        <f>mergeValue(A24) &amp;"."&amp; mergeValue(B24)&amp;"."&amp; mergeValue(C24)&amp;"."&amp; mergeValue(D24)&amp;"."&amp; mergeValue(E24)&amp;"."&amp; mergeValue(F24)&amp;"."&amp; mergeValue(G24)</f>
        <v>1.1.1.1.1.1.1</v>
      </c>
      <c r="M24" s="1069"/>
      <c r="N24" s="646"/>
      <c r="O24" s="562"/>
      <c r="P24" s="562"/>
      <c r="Q24" s="1094"/>
      <c r="R24" s="1219"/>
      <c r="S24" s="1220" t="s">
        <v>84</v>
      </c>
      <c r="T24" s="1219"/>
      <c r="U24" s="1220" t="s">
        <v>85</v>
      </c>
      <c r="V24" s="562"/>
      <c r="W24" s="1230" t="s">
        <v>656</v>
      </c>
      <c r="X24" s="585" t="str">
        <f>strCheckDate(O25:V25)</f>
        <v/>
      </c>
      <c r="Y24" s="589"/>
      <c r="Z24" s="589" t="str">
        <f t="shared" si="0"/>
        <v/>
      </c>
      <c r="AA24" s="589"/>
      <c r="AB24" s="589"/>
      <c r="AC24" s="589"/>
    </row>
    <row r="25" spans="1:29" ht="11.25" hidden="1" customHeight="1">
      <c r="A25" s="1213"/>
      <c r="B25" s="1213"/>
      <c r="C25" s="1213"/>
      <c r="D25" s="1213"/>
      <c r="E25" s="1213"/>
      <c r="F25" s="1213"/>
      <c r="G25" s="865"/>
      <c r="H25" s="865"/>
      <c r="I25" s="1213"/>
      <c r="J25" s="1213"/>
      <c r="K25" s="873"/>
      <c r="L25" s="600"/>
      <c r="M25" s="646"/>
      <c r="N25" s="646"/>
      <c r="O25" s="562"/>
      <c r="P25" s="562"/>
      <c r="Q25" s="584" t="str">
        <f>R24 &amp; "-" &amp; T24</f>
        <v>-</v>
      </c>
      <c r="R25" s="1219"/>
      <c r="S25" s="1220"/>
      <c r="T25" s="1219"/>
      <c r="U25" s="1220"/>
      <c r="V25" s="562"/>
      <c r="W25" s="1231"/>
      <c r="Y25" s="589"/>
      <c r="Z25" s="589" t="str">
        <f t="shared" si="0"/>
        <v/>
      </c>
      <c r="AA25" s="589"/>
      <c r="AB25" s="589"/>
      <c r="AC25" s="589"/>
    </row>
    <row r="26" spans="1:29" ht="15" customHeight="1">
      <c r="A26" s="1213"/>
      <c r="B26" s="1213"/>
      <c r="C26" s="1213"/>
      <c r="D26" s="1213"/>
      <c r="E26" s="1213"/>
      <c r="F26" s="1213"/>
      <c r="G26" s="867"/>
      <c r="H26" s="865"/>
      <c r="I26" s="1213"/>
      <c r="J26" s="1213"/>
      <c r="K26" s="872"/>
      <c r="L26" s="538"/>
      <c r="M26" s="557" t="s">
        <v>25</v>
      </c>
      <c r="N26" s="564"/>
      <c r="O26" s="564"/>
      <c r="P26" s="564"/>
      <c r="Q26" s="564"/>
      <c r="R26" s="564"/>
      <c r="S26" s="564"/>
      <c r="T26" s="564"/>
      <c r="U26" s="564"/>
      <c r="V26" s="560"/>
      <c r="W26" s="1232"/>
      <c r="Y26" s="589"/>
      <c r="Z26" s="589" t="str">
        <f t="shared" si="0"/>
        <v>Добавить вид теплоносителя (параметры теплоносителя)</v>
      </c>
      <c r="AA26" s="589"/>
      <c r="AB26" s="589"/>
      <c r="AC26" s="589"/>
    </row>
    <row r="27" spans="1:29" ht="15" customHeight="1">
      <c r="A27" s="1213"/>
      <c r="B27" s="1213"/>
      <c r="C27" s="1213"/>
      <c r="D27" s="1213"/>
      <c r="E27" s="1213"/>
      <c r="F27" s="867"/>
      <c r="G27" s="867"/>
      <c r="H27" s="865"/>
      <c r="I27" s="1213"/>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13"/>
      <c r="B28" s="1213"/>
      <c r="C28" s="1213"/>
      <c r="D28" s="1213"/>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13"/>
      <c r="B29" s="1213"/>
      <c r="C29" s="1213"/>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13"/>
      <c r="B30" s="1213"/>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13"/>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206" t="s">
        <v>633</v>
      </c>
      <c r="N34" s="1206"/>
      <c r="O34" s="1206"/>
      <c r="P34" s="1206"/>
      <c r="Q34" s="1206"/>
      <c r="R34" s="1206"/>
      <c r="S34" s="1206"/>
      <c r="T34" s="1206"/>
      <c r="U34" s="1206"/>
      <c r="V34" s="1206"/>
      <c r="W34" s="1206"/>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7" t="s">
        <v>491</v>
      </c>
      <c r="G2" s="1208"/>
      <c r="H2" s="1209"/>
      <c r="I2" s="806"/>
    </row>
    <row r="3" spans="1:20" ht="3" customHeight="1"/>
    <row r="4" spans="1:20" s="1007" customFormat="1" ht="11.25">
      <c r="A4" s="1013"/>
      <c r="B4" s="1013"/>
      <c r="C4" s="1013"/>
      <c r="D4" s="1013"/>
      <c r="F4" s="1165" t="s">
        <v>454</v>
      </c>
      <c r="G4" s="1165"/>
      <c r="H4" s="1165"/>
      <c r="I4" s="1210"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10"/>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23.12.2020</v>
      </c>
      <c r="I7" s="816" t="s">
        <v>493</v>
      </c>
      <c r="J7" s="615"/>
      <c r="K7" s="1013"/>
      <c r="L7" s="1013"/>
      <c r="M7" s="1013"/>
      <c r="N7" s="1013"/>
      <c r="O7" s="1013"/>
      <c r="P7" s="1013"/>
      <c r="Q7" s="1013"/>
      <c r="R7" s="1013"/>
      <c r="S7" s="1013"/>
      <c r="T7" s="1013"/>
    </row>
    <row r="8" spans="1:20" s="1007" customFormat="1" ht="45">
      <c r="A8" s="1211">
        <v>1</v>
      </c>
      <c r="B8" s="1013"/>
      <c r="C8" s="1013"/>
      <c r="D8" s="1013"/>
      <c r="F8" s="1029" t="str">
        <f>"2." &amp;mergeValue(A8)</f>
        <v>2.1</v>
      </c>
      <c r="G8" s="815" t="s">
        <v>494</v>
      </c>
      <c r="H8" s="1027"/>
      <c r="I8" s="816" t="s">
        <v>591</v>
      </c>
      <c r="J8" s="615"/>
      <c r="K8" s="1013"/>
      <c r="L8" s="1013"/>
      <c r="M8" s="1013"/>
      <c r="N8" s="1013"/>
      <c r="O8" s="1013"/>
      <c r="P8" s="1013"/>
      <c r="Q8" s="1013"/>
      <c r="R8" s="1013"/>
      <c r="S8" s="1013"/>
      <c r="T8" s="1013"/>
    </row>
    <row r="9" spans="1:20" s="1007" customFormat="1" ht="22.5">
      <c r="A9" s="1211"/>
      <c r="B9" s="1013"/>
      <c r="C9" s="1013"/>
      <c r="D9" s="1013"/>
      <c r="F9" s="1029" t="str">
        <f>"3." &amp;mergeValue(A9)</f>
        <v>3.1</v>
      </c>
      <c r="G9" s="815" t="s">
        <v>495</v>
      </c>
      <c r="H9" s="1027"/>
      <c r="I9" s="816" t="s">
        <v>589</v>
      </c>
      <c r="J9" s="615"/>
      <c r="K9" s="1013"/>
      <c r="L9" s="1013"/>
      <c r="M9" s="1013"/>
      <c r="N9" s="1013"/>
      <c r="O9" s="1013"/>
      <c r="P9" s="1013"/>
      <c r="Q9" s="1013"/>
      <c r="R9" s="1013"/>
      <c r="S9" s="1013"/>
      <c r="T9" s="1013"/>
    </row>
    <row r="10" spans="1:20" s="1007" customFormat="1" ht="22.5">
      <c r="A10" s="1211"/>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11"/>
      <c r="B11" s="1211">
        <v>1</v>
      </c>
      <c r="C11" s="1023"/>
      <c r="D11" s="1023"/>
      <c r="F11" s="1029" t="str">
        <f>"4."&amp;mergeValue(A11) &amp;"."&amp;mergeValue(B11)</f>
        <v>4.1.1</v>
      </c>
      <c r="G11" s="830" t="s">
        <v>593</v>
      </c>
      <c r="H11" s="1027" t="str">
        <f>IF(region_name="","",region_name)</f>
        <v>Нижегородская область</v>
      </c>
      <c r="I11" s="816" t="s">
        <v>499</v>
      </c>
      <c r="J11" s="615"/>
      <c r="K11" s="1013"/>
      <c r="L11" s="1013"/>
      <c r="M11" s="1013"/>
      <c r="N11" s="1013"/>
      <c r="O11" s="1013"/>
      <c r="P11" s="1013"/>
      <c r="Q11" s="1013"/>
      <c r="R11" s="1013"/>
      <c r="S11" s="1013"/>
      <c r="T11" s="1013"/>
    </row>
    <row r="12" spans="1:20" s="1007" customFormat="1" ht="22.5">
      <c r="A12" s="1211"/>
      <c r="B12" s="1211"/>
      <c r="C12" s="1211">
        <v>1</v>
      </c>
      <c r="D12" s="1023"/>
      <c r="F12" s="1029" t="str">
        <f>"4."&amp;mergeValue(A12) &amp;"."&amp;mergeValue(B12)&amp;"."&amp;mergeValue(C12)</f>
        <v>4.1.1.1</v>
      </c>
      <c r="G12" s="817" t="s">
        <v>497</v>
      </c>
      <c r="H12" s="1027"/>
      <c r="I12" s="816" t="s">
        <v>500</v>
      </c>
      <c r="J12" s="615"/>
      <c r="K12" s="1013"/>
      <c r="L12" s="1013"/>
      <c r="M12" s="1013"/>
      <c r="N12" s="1013"/>
      <c r="O12" s="1013"/>
      <c r="P12" s="1013"/>
      <c r="Q12" s="1013"/>
      <c r="R12" s="1013"/>
      <c r="S12" s="1013"/>
      <c r="T12" s="1013"/>
    </row>
    <row r="13" spans="1:20" s="1007" customFormat="1" ht="39" customHeight="1">
      <c r="A13" s="1211"/>
      <c r="B13" s="1211"/>
      <c r="C13" s="1211"/>
      <c r="D13" s="1023">
        <v>1</v>
      </c>
      <c r="F13" s="1029" t="str">
        <f>"4."&amp;mergeValue(A13) &amp;"."&amp;mergeValue(B13)&amp;"."&amp;mergeValue(C13)&amp;"."&amp;mergeValue(D13)</f>
        <v>4.1.1.1.1</v>
      </c>
      <c r="G13" s="818" t="s">
        <v>498</v>
      </c>
      <c r="H13" s="1027"/>
      <c r="I13" s="1212" t="s">
        <v>592</v>
      </c>
      <c r="J13" s="615"/>
      <c r="K13" s="1013"/>
      <c r="L13" s="1013"/>
      <c r="M13" s="1013"/>
      <c r="N13" s="1013"/>
      <c r="O13" s="1013"/>
      <c r="P13" s="1013"/>
      <c r="Q13" s="1013"/>
      <c r="R13" s="1013"/>
      <c r="S13" s="1013"/>
      <c r="T13" s="1013"/>
    </row>
    <row r="14" spans="1:20" s="1007" customFormat="1" ht="18.75">
      <c r="A14" s="1211"/>
      <c r="B14" s="1211"/>
      <c r="C14" s="1211"/>
      <c r="D14" s="1023"/>
      <c r="F14" s="819"/>
      <c r="G14" s="1000" t="s">
        <v>4</v>
      </c>
      <c r="H14" s="624"/>
      <c r="I14" s="1212"/>
      <c r="J14" s="615"/>
      <c r="K14" s="1013"/>
      <c r="L14" s="1013"/>
      <c r="M14" s="1013"/>
      <c r="N14" s="1013"/>
      <c r="O14" s="1013"/>
      <c r="P14" s="1013"/>
      <c r="Q14" s="1013"/>
      <c r="R14" s="1013"/>
      <c r="S14" s="1013"/>
      <c r="T14" s="1013"/>
    </row>
    <row r="15" spans="1:20" s="1007" customFormat="1" ht="18.75">
      <c r="A15" s="1211"/>
      <c r="B15" s="1211"/>
      <c r="C15" s="1023"/>
      <c r="D15" s="1023"/>
      <c r="F15" s="634"/>
      <c r="G15" s="577" t="s">
        <v>403</v>
      </c>
      <c r="H15" s="635"/>
      <c r="I15" s="636"/>
      <c r="J15" s="615"/>
      <c r="K15" s="1013"/>
      <c r="L15" s="1013"/>
      <c r="M15" s="1013"/>
      <c r="N15" s="1013"/>
      <c r="O15" s="1013"/>
      <c r="P15" s="1013"/>
      <c r="Q15" s="1013"/>
      <c r="R15" s="1013"/>
      <c r="S15" s="1013"/>
      <c r="T15" s="1013"/>
    </row>
    <row r="16" spans="1:20" s="1007" customFormat="1" ht="18.75">
      <c r="A16" s="1211"/>
      <c r="B16" s="1013"/>
      <c r="C16" s="1013"/>
      <c r="D16" s="1013"/>
      <c r="F16" s="819"/>
      <c r="G16" s="733" t="s">
        <v>506</v>
      </c>
      <c r="H16" s="820"/>
      <c r="I16" s="821"/>
      <c r="J16" s="615"/>
      <c r="K16" s="1013"/>
      <c r="L16" s="1013"/>
      <c r="M16" s="1013"/>
      <c r="N16" s="1013"/>
      <c r="O16" s="1013"/>
      <c r="P16" s="1013"/>
      <c r="Q16" s="1013"/>
      <c r="R16" s="1013"/>
      <c r="S16" s="1013"/>
      <c r="T16" s="1013"/>
    </row>
    <row r="17" spans="1:20" s="1007" customFormat="1" ht="18.75">
      <c r="A17" s="1013"/>
      <c r="B17" s="1013"/>
      <c r="C17" s="1013"/>
      <c r="D17" s="1013"/>
      <c r="F17" s="819"/>
      <c r="G17" s="736" t="s">
        <v>505</v>
      </c>
      <c r="H17" s="820"/>
      <c r="I17" s="821"/>
      <c r="J17" s="615"/>
      <c r="K17" s="1013"/>
      <c r="L17" s="1013"/>
      <c r="M17" s="1013"/>
      <c r="N17" s="1013"/>
      <c r="O17" s="1013"/>
      <c r="P17" s="1013"/>
      <c r="Q17" s="1013"/>
      <c r="R17" s="1013"/>
      <c r="S17" s="1013"/>
      <c r="T17" s="1013"/>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6" t="s">
        <v>594</v>
      </c>
      <c r="H19" s="1206"/>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8"/>
    <col min="26" max="26" width="11.140625" style="1008" customWidth="1"/>
    <col min="27" max="34" width="10.5703125" style="1008"/>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27" t="s">
        <v>632</v>
      </c>
      <c r="M5" s="1227"/>
      <c r="N5" s="1227"/>
      <c r="O5" s="1227"/>
      <c r="P5" s="1227"/>
      <c r="Q5" s="1227"/>
      <c r="R5" s="1227"/>
      <c r="S5" s="1227"/>
      <c r="T5" s="1227"/>
      <c r="U5" s="664"/>
    </row>
    <row r="6" spans="1:34" ht="3" customHeight="1">
      <c r="J6" s="995"/>
      <c r="K6" s="995"/>
      <c r="L6" s="991"/>
      <c r="M6" s="991"/>
      <c r="N6" s="991"/>
      <c r="O6" s="755"/>
      <c r="P6" s="755"/>
      <c r="Q6" s="755"/>
      <c r="R6" s="755"/>
      <c r="S6" s="755"/>
      <c r="T6" s="755"/>
      <c r="U6" s="755"/>
      <c r="V6" s="998"/>
    </row>
    <row r="7" spans="1:34" s="1007" customFormat="1" ht="22.5">
      <c r="A7" s="1013"/>
      <c r="B7" s="1013"/>
      <c r="C7" s="1013"/>
      <c r="D7" s="1013"/>
      <c r="E7" s="1013"/>
      <c r="F7" s="1013"/>
      <c r="G7" s="1013"/>
      <c r="H7" s="1013"/>
      <c r="L7" s="499"/>
      <c r="M7" s="617" t="s">
        <v>502</v>
      </c>
      <c r="N7" s="666"/>
      <c r="O7" s="1233" t="str">
        <f>IF(NameOrPr_ch="",IF(NameOrPr="","",NameOrPr),NameOrPr_ch)</f>
        <v>РСТ НО</v>
      </c>
      <c r="P7" s="1233"/>
      <c r="Q7" s="1233"/>
      <c r="R7" s="1233"/>
      <c r="S7" s="1233"/>
      <c r="T7" s="1233"/>
      <c r="U7" s="767"/>
      <c r="V7" s="767"/>
      <c r="W7" s="519"/>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499"/>
      <c r="M8" s="617" t="s">
        <v>597</v>
      </c>
      <c r="N8" s="666"/>
      <c r="O8" s="1233" t="str">
        <f>IF(datePr_ch="",IF(datePr="","",datePr),datePr_ch)</f>
        <v>18.12.2020</v>
      </c>
      <c r="P8" s="1233"/>
      <c r="Q8" s="1233"/>
      <c r="R8" s="1233"/>
      <c r="S8" s="1233"/>
      <c r="T8" s="1233"/>
      <c r="U8" s="767"/>
      <c r="V8" s="767"/>
      <c r="W8" s="519"/>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1"/>
      <c r="M9" s="617" t="s">
        <v>596</v>
      </c>
      <c r="N9" s="666"/>
      <c r="O9" s="1233" t="str">
        <f>IF(numberPr_ch="",IF(numberPr="","",numberPr),numberPr_ch)</f>
        <v>54/60</v>
      </c>
      <c r="P9" s="1233"/>
      <c r="Q9" s="1233"/>
      <c r="R9" s="1233"/>
      <c r="S9" s="1233"/>
      <c r="T9" s="1233"/>
      <c r="U9" s="767"/>
      <c r="V9" s="767"/>
      <c r="W9" s="519"/>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1"/>
      <c r="M10" s="617" t="s">
        <v>501</v>
      </c>
      <c r="N10" s="666"/>
      <c r="O10" s="1233" t="str">
        <f>IF(IstPub_ch="",IF(IstPub="","",IstPub),IstPub_ch)</f>
        <v>сайт РСТ НО</v>
      </c>
      <c r="P10" s="1233"/>
      <c r="Q10" s="1233"/>
      <c r="R10" s="1233"/>
      <c r="S10" s="1233"/>
      <c r="T10" s="1233"/>
      <c r="U10" s="767"/>
      <c r="V10" s="767"/>
      <c r="W10" s="519"/>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28"/>
      <c r="M11" s="1228"/>
      <c r="N11" s="1024"/>
      <c r="O11" s="767"/>
      <c r="P11" s="767"/>
      <c r="Q11" s="767"/>
      <c r="R11" s="767"/>
      <c r="S11" s="767"/>
      <c r="T11" s="767"/>
      <c r="U11" s="1011" t="s">
        <v>373</v>
      </c>
      <c r="X11" s="1013"/>
      <c r="Y11" s="1013"/>
      <c r="Z11" s="1013"/>
      <c r="AA11" s="1013"/>
      <c r="AB11" s="1013"/>
      <c r="AC11" s="1013"/>
      <c r="AD11" s="1013"/>
      <c r="AE11" s="1013"/>
      <c r="AF11" s="1013"/>
      <c r="AG11" s="1013"/>
      <c r="AH11" s="1013"/>
    </row>
    <row r="12" spans="1:34">
      <c r="J12" s="995"/>
      <c r="K12" s="995"/>
      <c r="L12" s="991"/>
      <c r="M12" s="991"/>
      <c r="N12" s="502"/>
      <c r="O12" s="1234"/>
      <c r="P12" s="1234"/>
      <c r="Q12" s="1234"/>
      <c r="R12" s="1234"/>
      <c r="S12" s="1234"/>
      <c r="T12" s="1234"/>
      <c r="U12" s="1234"/>
    </row>
    <row r="13" spans="1:34">
      <c r="J13" s="995"/>
      <c r="K13" s="995"/>
      <c r="L13" s="1165" t="s">
        <v>454</v>
      </c>
      <c r="M13" s="1165"/>
      <c r="N13" s="1165"/>
      <c r="O13" s="1165"/>
      <c r="P13" s="1165"/>
      <c r="Q13" s="1165"/>
      <c r="R13" s="1165"/>
      <c r="S13" s="1165"/>
      <c r="T13" s="1165"/>
      <c r="U13" s="1165"/>
      <c r="V13" s="1165"/>
      <c r="W13" s="1165" t="s">
        <v>455</v>
      </c>
    </row>
    <row r="14" spans="1:34" ht="14.25" customHeight="1">
      <c r="J14" s="995"/>
      <c r="K14" s="995"/>
      <c r="L14" s="1240" t="s">
        <v>92</v>
      </c>
      <c r="M14" s="1240" t="s">
        <v>640</v>
      </c>
      <c r="N14" s="661"/>
      <c r="O14" s="1241" t="s">
        <v>642</v>
      </c>
      <c r="P14" s="1242"/>
      <c r="Q14" s="1242"/>
      <c r="R14" s="1242"/>
      <c r="S14" s="1242"/>
      <c r="T14" s="1243"/>
      <c r="U14" s="1224" t="s">
        <v>341</v>
      </c>
      <c r="V14" s="1237" t="s">
        <v>275</v>
      </c>
      <c r="W14" s="1165"/>
    </row>
    <row r="15" spans="1:34" ht="14.25" customHeight="1">
      <c r="J15" s="995"/>
      <c r="K15" s="995"/>
      <c r="L15" s="1240"/>
      <c r="M15" s="1240"/>
      <c r="N15" s="662"/>
      <c r="O15" s="1246" t="s">
        <v>606</v>
      </c>
      <c r="P15" s="1244" t="s">
        <v>271</v>
      </c>
      <c r="Q15" s="1245"/>
      <c r="R15" s="1221" t="s">
        <v>655</v>
      </c>
      <c r="S15" s="1222"/>
      <c r="T15" s="1223"/>
      <c r="U15" s="1225"/>
      <c r="V15" s="1238"/>
      <c r="W15" s="1165"/>
    </row>
    <row r="16" spans="1:34" ht="33.75" customHeight="1">
      <c r="J16" s="995"/>
      <c r="K16" s="995"/>
      <c r="L16" s="1240"/>
      <c r="M16" s="1240"/>
      <c r="N16" s="663"/>
      <c r="O16" s="1247"/>
      <c r="P16" s="756" t="s">
        <v>607</v>
      </c>
      <c r="Q16" s="756" t="s">
        <v>6</v>
      </c>
      <c r="R16" s="1028" t="s">
        <v>274</v>
      </c>
      <c r="S16" s="1235" t="s">
        <v>273</v>
      </c>
      <c r="T16" s="1236"/>
      <c r="U16" s="1226"/>
      <c r="V16" s="1239"/>
      <c r="W16" s="1165"/>
    </row>
    <row r="17" spans="1:36">
      <c r="J17" s="995"/>
      <c r="K17" s="569">
        <v>1</v>
      </c>
      <c r="L17" s="647" t="s">
        <v>93</v>
      </c>
      <c r="M17" s="647" t="s">
        <v>49</v>
      </c>
      <c r="N17" s="649" t="str">
        <f ca="1">OFFSET(N17,0,-1)</f>
        <v>2</v>
      </c>
      <c r="O17" s="1025">
        <f ca="1">OFFSET(O17,0,-1)+1</f>
        <v>3</v>
      </c>
      <c r="P17" s="1025">
        <f ca="1">OFFSET(P17,0,-1)+1</f>
        <v>4</v>
      </c>
      <c r="Q17" s="1025">
        <f ca="1">OFFSET(Q17,0,-1)+1</f>
        <v>5</v>
      </c>
      <c r="R17" s="1025">
        <f ca="1">OFFSET(R17,0,-1)+1</f>
        <v>6</v>
      </c>
      <c r="S17" s="1229">
        <f ca="1">OFFSET(S17,0,-1)+1</f>
        <v>7</v>
      </c>
      <c r="T17" s="1229"/>
      <c r="U17" s="1025">
        <f ca="1">OFFSET(U17,0,-2)+1</f>
        <v>8</v>
      </c>
      <c r="V17" s="649">
        <f ca="1">OFFSET(V17,0,-1)</f>
        <v>8</v>
      </c>
      <c r="W17" s="1025">
        <f ca="1">OFFSET(W17,0,-1)+1</f>
        <v>9</v>
      </c>
    </row>
    <row r="18" spans="1:36" ht="22.5">
      <c r="A18" s="1213">
        <v>1</v>
      </c>
      <c r="B18" s="1015"/>
      <c r="C18" s="1015"/>
      <c r="D18" s="1015"/>
      <c r="E18" s="981"/>
      <c r="F18" s="1026"/>
      <c r="G18" s="1026"/>
      <c r="H18" s="1026"/>
      <c r="I18" s="983"/>
      <c r="J18" s="979"/>
      <c r="K18" s="963"/>
      <c r="L18" s="1030">
        <f>mergeValue(A18)</f>
        <v>1</v>
      </c>
      <c r="M18" s="641" t="s">
        <v>20</v>
      </c>
      <c r="N18" s="646"/>
      <c r="O18" s="1214"/>
      <c r="P18" s="1214"/>
      <c r="Q18" s="1214"/>
      <c r="R18" s="1214"/>
      <c r="S18" s="1214"/>
      <c r="T18" s="1214"/>
      <c r="U18" s="1214"/>
      <c r="V18" s="1214"/>
      <c r="W18" s="630" t="s">
        <v>476</v>
      </c>
      <c r="Y18" s="829"/>
      <c r="Z18" s="829" t="str">
        <f t="shared" ref="Z18:Z31" si="0">IF(M18="","",M18 )</f>
        <v>Наименование тарифа</v>
      </c>
      <c r="AA18" s="829"/>
      <c r="AB18" s="829"/>
      <c r="AC18" s="829"/>
      <c r="AI18" s="1008"/>
      <c r="AJ18" s="1008"/>
    </row>
    <row r="19" spans="1:36" ht="22.5">
      <c r="A19" s="1213"/>
      <c r="B19" s="1213">
        <v>1</v>
      </c>
      <c r="C19" s="1015"/>
      <c r="D19" s="1015"/>
      <c r="E19" s="1026"/>
      <c r="F19" s="1026"/>
      <c r="G19" s="1026"/>
      <c r="H19" s="1026"/>
      <c r="I19" s="1021"/>
      <c r="J19" s="954"/>
      <c r="K19" s="957"/>
      <c r="L19" s="1030" t="str">
        <f>mergeValue(A19) &amp;"."&amp; mergeValue(B19)</f>
        <v>1.1</v>
      </c>
      <c r="M19" s="692" t="s">
        <v>16</v>
      </c>
      <c r="N19" s="646"/>
      <c r="O19" s="1214"/>
      <c r="P19" s="1214"/>
      <c r="Q19" s="1214"/>
      <c r="R19" s="1214"/>
      <c r="S19" s="1214"/>
      <c r="T19" s="1214"/>
      <c r="U19" s="1214"/>
      <c r="V19" s="1214"/>
      <c r="W19" s="630" t="s">
        <v>477</v>
      </c>
      <c r="Y19" s="829"/>
      <c r="Z19" s="829" t="str">
        <f t="shared" si="0"/>
        <v>Территория действия тарифа</v>
      </c>
      <c r="AA19" s="829"/>
      <c r="AB19" s="829"/>
      <c r="AC19" s="829"/>
      <c r="AI19" s="1008"/>
      <c r="AJ19" s="1008"/>
    </row>
    <row r="20" spans="1:36" ht="22.5">
      <c r="A20" s="1213"/>
      <c r="B20" s="1213"/>
      <c r="C20" s="1213">
        <v>1</v>
      </c>
      <c r="D20" s="1015"/>
      <c r="E20" s="1026"/>
      <c r="F20" s="1026"/>
      <c r="G20" s="1026"/>
      <c r="H20" s="1026"/>
      <c r="I20" s="962"/>
      <c r="J20" s="954"/>
      <c r="K20" s="957"/>
      <c r="L20" s="1030" t="str">
        <f>mergeValue(A20) &amp;"."&amp; mergeValue(B20)&amp;"."&amp; mergeValue(C20)</f>
        <v>1.1.1</v>
      </c>
      <c r="M20" s="693" t="s">
        <v>7</v>
      </c>
      <c r="N20" s="646"/>
      <c r="O20" s="1214"/>
      <c r="P20" s="1214"/>
      <c r="Q20" s="1214"/>
      <c r="R20" s="1214"/>
      <c r="S20" s="1214"/>
      <c r="T20" s="1214"/>
      <c r="U20" s="1214"/>
      <c r="V20" s="1214"/>
      <c r="W20" s="630" t="s">
        <v>634</v>
      </c>
      <c r="Y20" s="829"/>
      <c r="Z20" s="829" t="str">
        <f t="shared" si="0"/>
        <v xml:space="preserve">Наименование системы теплоснабжения </v>
      </c>
      <c r="AA20" s="829"/>
      <c r="AB20" s="829"/>
      <c r="AC20" s="829"/>
      <c r="AI20" s="1008"/>
      <c r="AJ20" s="1008"/>
    </row>
    <row r="21" spans="1:36" ht="22.5">
      <c r="A21" s="1213"/>
      <c r="B21" s="1213"/>
      <c r="C21" s="1213"/>
      <c r="D21" s="1213">
        <v>1</v>
      </c>
      <c r="E21" s="1026"/>
      <c r="F21" s="1026"/>
      <c r="G21" s="1026"/>
      <c r="H21" s="1026"/>
      <c r="I21" s="962"/>
      <c r="J21" s="954"/>
      <c r="K21" s="957"/>
      <c r="L21" s="1030" t="str">
        <f>mergeValue(A21) &amp;"."&amp; mergeValue(B21)&amp;"."&amp; mergeValue(C21)&amp;"."&amp; mergeValue(D21)</f>
        <v>1.1.1.1</v>
      </c>
      <c r="M21" s="694" t="s">
        <v>22</v>
      </c>
      <c r="N21" s="646"/>
      <c r="O21" s="1214"/>
      <c r="P21" s="1214"/>
      <c r="Q21" s="1214"/>
      <c r="R21" s="1214"/>
      <c r="S21" s="1214"/>
      <c r="T21" s="1214"/>
      <c r="U21" s="1214"/>
      <c r="V21" s="1214"/>
      <c r="W21" s="630" t="s">
        <v>635</v>
      </c>
      <c r="Y21" s="829"/>
      <c r="Z21" s="829" t="str">
        <f t="shared" si="0"/>
        <v xml:space="preserve">Источник тепловой энергии  </v>
      </c>
      <c r="AA21" s="829"/>
      <c r="AB21" s="829"/>
      <c r="AC21" s="829"/>
      <c r="AI21" s="1008"/>
      <c r="AJ21" s="1008"/>
    </row>
    <row r="22" spans="1:36" ht="101.25">
      <c r="A22" s="1213"/>
      <c r="B22" s="1213"/>
      <c r="C22" s="1213"/>
      <c r="D22" s="1213"/>
      <c r="E22" s="1213">
        <v>1</v>
      </c>
      <c r="F22" s="1026"/>
      <c r="G22" s="1026"/>
      <c r="H22" s="1015">
        <v>1</v>
      </c>
      <c r="I22" s="1213">
        <v>1</v>
      </c>
      <c r="J22" s="1026"/>
      <c r="K22" s="965"/>
      <c r="L22" s="1030" t="str">
        <f>mergeValue(A22) &amp;"."&amp; mergeValue(B22)&amp;"."&amp; mergeValue(C22)&amp;"."&amp; mergeValue(D22)&amp;"."&amp; mergeValue(E22)</f>
        <v>1.1.1.1.1</v>
      </c>
      <c r="M22" s="554" t="s">
        <v>9</v>
      </c>
      <c r="N22" s="646"/>
      <c r="O22" s="1215"/>
      <c r="P22" s="1215"/>
      <c r="Q22" s="1215"/>
      <c r="R22" s="1215"/>
      <c r="S22" s="1215"/>
      <c r="T22" s="1215"/>
      <c r="U22" s="1215"/>
      <c r="V22" s="1215"/>
      <c r="W22" s="630" t="s">
        <v>639</v>
      </c>
      <c r="Y22" s="829"/>
      <c r="Z22" s="829" t="str">
        <f t="shared" si="0"/>
        <v>Схема подключения теплопотребляющей установки к коллектору источника тепловой энергии</v>
      </c>
      <c r="AA22" s="829"/>
      <c r="AB22" s="829"/>
      <c r="AC22" s="829"/>
      <c r="AI22" s="1008"/>
      <c r="AJ22" s="1008"/>
    </row>
    <row r="23" spans="1:36" ht="90">
      <c r="A23" s="1213"/>
      <c r="B23" s="1213"/>
      <c r="C23" s="1213"/>
      <c r="D23" s="1213"/>
      <c r="E23" s="1213"/>
      <c r="F23" s="1213">
        <v>1</v>
      </c>
      <c r="G23" s="1015"/>
      <c r="H23" s="1015"/>
      <c r="I23" s="1213"/>
      <c r="J23" s="1213">
        <v>1</v>
      </c>
      <c r="K23" s="966"/>
      <c r="L23" s="1030" t="str">
        <f>mergeValue(A23) &amp;"."&amp; mergeValue(B23)&amp;"."&amp; mergeValue(C23)&amp;"."&amp; mergeValue(D23)&amp;"."&amp; mergeValue(E23)&amp;"."&amp; mergeValue(F23)</f>
        <v>1.1.1.1.1.1</v>
      </c>
      <c r="M23" s="555" t="s">
        <v>10</v>
      </c>
      <c r="N23" s="646"/>
      <c r="O23" s="1216"/>
      <c r="P23" s="1217"/>
      <c r="Q23" s="1217"/>
      <c r="R23" s="1217"/>
      <c r="S23" s="1217"/>
      <c r="T23" s="1217"/>
      <c r="U23" s="1217"/>
      <c r="V23" s="1218"/>
      <c r="W23" s="630" t="s">
        <v>637</v>
      </c>
      <c r="Y23" s="829"/>
      <c r="Z23" s="829" t="str">
        <f t="shared" si="0"/>
        <v>Группа потребителей</v>
      </c>
      <c r="AA23" s="829"/>
      <c r="AB23" s="829"/>
      <c r="AC23" s="829"/>
      <c r="AI23" s="1008"/>
      <c r="AJ23" s="1008"/>
    </row>
    <row r="24" spans="1:36" ht="189" customHeight="1">
      <c r="A24" s="1213"/>
      <c r="B24" s="1213"/>
      <c r="C24" s="1213"/>
      <c r="D24" s="1213"/>
      <c r="E24" s="1213"/>
      <c r="F24" s="1213"/>
      <c r="G24" s="1015">
        <v>1</v>
      </c>
      <c r="H24" s="1015"/>
      <c r="I24" s="1213"/>
      <c r="J24" s="1213"/>
      <c r="K24" s="966">
        <v>1</v>
      </c>
      <c r="L24" s="1030" t="str">
        <f>mergeValue(A24) &amp;"."&amp; mergeValue(B24)&amp;"."&amp; mergeValue(C24)&amp;"."&amp; mergeValue(D24)&amp;"."&amp; mergeValue(E24)&amp;"."&amp; mergeValue(F24)&amp;"."&amp; mergeValue(G24)</f>
        <v>1.1.1.1.1.1.1</v>
      </c>
      <c r="M24" s="1069"/>
      <c r="N24" s="646"/>
      <c r="O24" s="763"/>
      <c r="P24" s="763"/>
      <c r="Q24" s="1094"/>
      <c r="R24" s="1219"/>
      <c r="S24" s="1220" t="s">
        <v>84</v>
      </c>
      <c r="T24" s="1219"/>
      <c r="U24" s="1220" t="s">
        <v>85</v>
      </c>
      <c r="V24" s="763"/>
      <c r="W24" s="1230" t="s">
        <v>656</v>
      </c>
      <c r="X24" s="1008" t="str">
        <f>strCheckDate(O25:V25)</f>
        <v/>
      </c>
      <c r="Y24" s="829"/>
      <c r="Z24" s="829" t="str">
        <f t="shared" si="0"/>
        <v/>
      </c>
      <c r="AA24" s="829"/>
      <c r="AB24" s="829"/>
      <c r="AC24" s="829"/>
      <c r="AI24" s="1008"/>
      <c r="AJ24" s="1008"/>
    </row>
    <row r="25" spans="1:36" ht="11.25" hidden="1">
      <c r="A25" s="1213"/>
      <c r="B25" s="1213"/>
      <c r="C25" s="1213"/>
      <c r="D25" s="1213"/>
      <c r="E25" s="1213"/>
      <c r="F25" s="1213"/>
      <c r="G25" s="1015"/>
      <c r="H25" s="1015"/>
      <c r="I25" s="1213"/>
      <c r="J25" s="1213"/>
      <c r="K25" s="966"/>
      <c r="L25" s="800"/>
      <c r="M25" s="646"/>
      <c r="N25" s="646"/>
      <c r="O25" s="763"/>
      <c r="P25" s="763"/>
      <c r="Q25" s="769" t="str">
        <f>R24 &amp; "-" &amp; T24</f>
        <v>-</v>
      </c>
      <c r="R25" s="1219"/>
      <c r="S25" s="1220"/>
      <c r="T25" s="1219"/>
      <c r="U25" s="1220"/>
      <c r="V25" s="763"/>
      <c r="W25" s="1231"/>
      <c r="Y25" s="829"/>
      <c r="Z25" s="829" t="str">
        <f t="shared" si="0"/>
        <v/>
      </c>
      <c r="AA25" s="829"/>
      <c r="AB25" s="829"/>
      <c r="AC25" s="829"/>
      <c r="AI25" s="1008"/>
      <c r="AJ25" s="1008"/>
    </row>
    <row r="26" spans="1:36" ht="15" customHeight="1">
      <c r="A26" s="1213"/>
      <c r="B26" s="1213"/>
      <c r="C26" s="1213"/>
      <c r="D26" s="1213"/>
      <c r="E26" s="1213"/>
      <c r="F26" s="1213"/>
      <c r="G26" s="1026"/>
      <c r="H26" s="1015"/>
      <c r="I26" s="1213"/>
      <c r="J26" s="1213"/>
      <c r="K26" s="965"/>
      <c r="L26" s="688"/>
      <c r="M26" s="557" t="s">
        <v>25</v>
      </c>
      <c r="N26" s="1006"/>
      <c r="O26" s="1006"/>
      <c r="P26" s="1006"/>
      <c r="Q26" s="1006"/>
      <c r="R26" s="1006"/>
      <c r="S26" s="1006"/>
      <c r="T26" s="1006"/>
      <c r="U26" s="1006"/>
      <c r="V26" s="762"/>
      <c r="W26" s="1232"/>
      <c r="Y26" s="829"/>
      <c r="Z26" s="829" t="str">
        <f t="shared" si="0"/>
        <v>Добавить вид теплоносителя (параметры теплоносителя)</v>
      </c>
      <c r="AA26" s="829"/>
      <c r="AB26" s="829"/>
      <c r="AC26" s="829"/>
      <c r="AI26" s="1008"/>
      <c r="AJ26" s="1008"/>
    </row>
    <row r="27" spans="1:36" ht="15" customHeight="1">
      <c r="A27" s="1213"/>
      <c r="B27" s="1213"/>
      <c r="C27" s="1213"/>
      <c r="D27" s="1213"/>
      <c r="E27" s="1213"/>
      <c r="F27" s="1026"/>
      <c r="G27" s="1026"/>
      <c r="H27" s="1015"/>
      <c r="I27" s="1213"/>
      <c r="J27" s="1026"/>
      <c r="K27" s="965"/>
      <c r="L27" s="688"/>
      <c r="M27" s="556" t="s">
        <v>11</v>
      </c>
      <c r="N27" s="1006"/>
      <c r="O27" s="1006"/>
      <c r="P27" s="1006"/>
      <c r="Q27" s="1006"/>
      <c r="R27" s="1006"/>
      <c r="S27" s="1006"/>
      <c r="T27" s="1006"/>
      <c r="U27" s="1005"/>
      <c r="V27" s="1006"/>
      <c r="W27" s="665"/>
      <c r="Y27" s="829"/>
      <c r="Z27" s="829" t="str">
        <f t="shared" si="0"/>
        <v>Добавить группу потребителей</v>
      </c>
      <c r="AA27" s="829"/>
      <c r="AB27" s="829"/>
      <c r="AC27" s="829"/>
      <c r="AI27" s="1008"/>
      <c r="AJ27" s="1008"/>
    </row>
    <row r="28" spans="1:36" ht="15" customHeight="1">
      <c r="A28" s="1213"/>
      <c r="B28" s="1213"/>
      <c r="C28" s="1213"/>
      <c r="D28" s="1213"/>
      <c r="E28" s="964"/>
      <c r="F28" s="1026"/>
      <c r="G28" s="1026"/>
      <c r="H28" s="1026"/>
      <c r="I28" s="979"/>
      <c r="J28" s="994"/>
      <c r="K28" s="963"/>
      <c r="L28" s="688"/>
      <c r="M28" s="1001" t="s">
        <v>12</v>
      </c>
      <c r="N28" s="1006"/>
      <c r="O28" s="1006"/>
      <c r="P28" s="1006"/>
      <c r="Q28" s="1006"/>
      <c r="R28" s="1006"/>
      <c r="S28" s="1006"/>
      <c r="T28" s="1006"/>
      <c r="U28" s="1005"/>
      <c r="V28" s="1006"/>
      <c r="W28" s="665"/>
      <c r="Y28" s="829"/>
      <c r="Z28" s="829" t="str">
        <f t="shared" si="0"/>
        <v>Добавить схему подключения</v>
      </c>
      <c r="AA28" s="829"/>
      <c r="AB28" s="829"/>
      <c r="AC28" s="829"/>
      <c r="AI28" s="1008"/>
      <c r="AJ28" s="1008"/>
    </row>
    <row r="29" spans="1:36" ht="15" customHeight="1">
      <c r="A29" s="1213"/>
      <c r="B29" s="1213"/>
      <c r="C29" s="1213"/>
      <c r="D29" s="964"/>
      <c r="E29" s="964"/>
      <c r="F29" s="1026"/>
      <c r="G29" s="1026"/>
      <c r="H29" s="1026"/>
      <c r="I29" s="979"/>
      <c r="J29" s="994"/>
      <c r="K29" s="963"/>
      <c r="L29" s="688"/>
      <c r="M29" s="1000" t="s">
        <v>17</v>
      </c>
      <c r="N29" s="1006"/>
      <c r="O29" s="1006"/>
      <c r="P29" s="1006"/>
      <c r="Q29" s="1006"/>
      <c r="R29" s="1006"/>
      <c r="S29" s="1006"/>
      <c r="T29" s="1006"/>
      <c r="U29" s="1005"/>
      <c r="V29" s="1006"/>
      <c r="W29" s="665"/>
      <c r="Y29" s="829"/>
      <c r="Z29" s="829" t="str">
        <f t="shared" si="0"/>
        <v>Добавить источник тепловой энергии</v>
      </c>
      <c r="AA29" s="829"/>
      <c r="AB29" s="829"/>
      <c r="AC29" s="829"/>
      <c r="AI29" s="1008"/>
      <c r="AJ29" s="1008"/>
    </row>
    <row r="30" spans="1:36" ht="15" customHeight="1">
      <c r="A30" s="1213"/>
      <c r="B30" s="1213"/>
      <c r="C30" s="964"/>
      <c r="D30" s="964"/>
      <c r="E30" s="964"/>
      <c r="F30" s="964"/>
      <c r="G30" s="969"/>
      <c r="H30" s="979"/>
      <c r="I30" s="967"/>
      <c r="J30" s="994"/>
      <c r="K30" s="968"/>
      <c r="L30" s="688"/>
      <c r="M30" s="999" t="s">
        <v>18</v>
      </c>
      <c r="N30" s="1006"/>
      <c r="O30" s="1006"/>
      <c r="P30" s="1006"/>
      <c r="Q30" s="1006"/>
      <c r="R30" s="1006"/>
      <c r="S30" s="1006"/>
      <c r="T30" s="1006"/>
      <c r="U30" s="1005"/>
      <c r="V30" s="1006"/>
      <c r="W30" s="665"/>
      <c r="Y30" s="829"/>
      <c r="Z30" s="829" t="str">
        <f t="shared" si="0"/>
        <v>Добавить наименование системы теплоснабжения</v>
      </c>
      <c r="AA30" s="829"/>
      <c r="AB30" s="829"/>
      <c r="AC30" s="829"/>
      <c r="AI30" s="1008"/>
      <c r="AJ30" s="1008"/>
    </row>
    <row r="31" spans="1:36" ht="15" customHeight="1">
      <c r="A31" s="1213"/>
      <c r="B31" s="964"/>
      <c r="C31" s="964"/>
      <c r="D31" s="964"/>
      <c r="E31" s="964"/>
      <c r="F31" s="964"/>
      <c r="G31" s="969"/>
      <c r="H31" s="979"/>
      <c r="I31" s="979"/>
      <c r="J31" s="994"/>
      <c r="K31" s="963"/>
      <c r="L31" s="688"/>
      <c r="M31" s="733" t="s">
        <v>19</v>
      </c>
      <c r="N31" s="1006"/>
      <c r="O31" s="1006"/>
      <c r="P31" s="1006"/>
      <c r="Q31" s="1006"/>
      <c r="R31" s="1006"/>
      <c r="S31" s="1006"/>
      <c r="T31" s="1006"/>
      <c r="U31" s="1005"/>
      <c r="V31" s="1006"/>
      <c r="W31" s="665"/>
      <c r="Y31" s="829"/>
      <c r="Z31" s="829" t="str">
        <f t="shared" si="0"/>
        <v>Добавить территорию действия тарифа</v>
      </c>
      <c r="AA31" s="829"/>
      <c r="AB31" s="829"/>
      <c r="AC31" s="829"/>
      <c r="AI31" s="1008"/>
      <c r="AJ31" s="1008"/>
    </row>
    <row r="32" spans="1:36" s="989" customFormat="1" ht="15" customHeight="1">
      <c r="L32" s="492"/>
      <c r="M32" s="736" t="s">
        <v>309</v>
      </c>
      <c r="N32" s="1006"/>
      <c r="O32" s="1006"/>
      <c r="P32" s="1006"/>
      <c r="Q32" s="1006"/>
      <c r="R32" s="1006"/>
      <c r="S32" s="1006"/>
      <c r="T32" s="1006"/>
      <c r="U32" s="1005"/>
      <c r="V32" s="1006"/>
      <c r="W32" s="665"/>
      <c r="X32" s="1010"/>
      <c r="Y32" s="1010"/>
      <c r="Z32" s="1010"/>
      <c r="AA32" s="1010"/>
      <c r="AB32" s="1010"/>
      <c r="AC32" s="1010"/>
      <c r="AD32" s="1010"/>
      <c r="AE32" s="1010"/>
      <c r="AF32" s="1010"/>
      <c r="AG32" s="1010"/>
      <c r="AH32" s="1010"/>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206" t="s">
        <v>633</v>
      </c>
      <c r="N34" s="1206"/>
      <c r="O34" s="1206"/>
      <c r="P34" s="1206"/>
      <c r="Q34" s="1206"/>
      <c r="R34" s="1206"/>
      <c r="S34" s="1206"/>
      <c r="T34" s="1206"/>
      <c r="U34" s="1206"/>
      <c r="V34" s="1206"/>
      <c r="W34" s="1206"/>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7" t="s">
        <v>491</v>
      </c>
      <c r="G2" s="1208"/>
      <c r="H2" s="1209"/>
      <c r="I2" s="640"/>
    </row>
    <row r="3" spans="1:20" ht="3" customHeight="1"/>
    <row r="4" spans="1:20" s="570" customFormat="1" ht="11.25">
      <c r="A4" s="590"/>
      <c r="B4" s="590"/>
      <c r="C4" s="590"/>
      <c r="D4" s="590"/>
      <c r="F4" s="1165" t="s">
        <v>454</v>
      </c>
      <c r="G4" s="1165"/>
      <c r="H4" s="1165"/>
      <c r="I4" s="121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1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23.12.2020</v>
      </c>
      <c r="I7" s="581" t="s">
        <v>493</v>
      </c>
      <c r="J7" s="615"/>
      <c r="K7" s="590"/>
      <c r="L7" s="590"/>
      <c r="M7" s="590"/>
      <c r="N7" s="590"/>
      <c r="O7" s="590"/>
      <c r="P7" s="590"/>
      <c r="Q7" s="590"/>
      <c r="R7" s="590"/>
      <c r="S7" s="590"/>
      <c r="T7" s="590"/>
    </row>
    <row r="8" spans="1:20" s="570" customFormat="1" ht="45">
      <c r="A8" s="1211">
        <v>1</v>
      </c>
      <c r="B8" s="590"/>
      <c r="C8" s="590"/>
      <c r="D8" s="590"/>
      <c r="F8" s="616" t="str">
        <f>"2." &amp;mergeValue(A8)</f>
        <v>2.1</v>
      </c>
      <c r="G8" s="632" t="s">
        <v>494</v>
      </c>
      <c r="H8" s="604"/>
      <c r="I8" s="581" t="s">
        <v>591</v>
      </c>
      <c r="J8" s="615"/>
      <c r="K8" s="590"/>
      <c r="L8" s="590"/>
      <c r="M8" s="590"/>
      <c r="N8" s="590"/>
      <c r="O8" s="590"/>
      <c r="P8" s="590"/>
      <c r="Q8" s="590"/>
      <c r="R8" s="590"/>
      <c r="S8" s="590"/>
      <c r="T8" s="590"/>
    </row>
    <row r="9" spans="1:20" s="570" customFormat="1" ht="22.5">
      <c r="A9" s="1211"/>
      <c r="B9" s="590"/>
      <c r="C9" s="590"/>
      <c r="D9" s="590"/>
      <c r="F9" s="616" t="str">
        <f>"3." &amp;mergeValue(A9)</f>
        <v>3.1</v>
      </c>
      <c r="G9" s="632" t="s">
        <v>495</v>
      </c>
      <c r="H9" s="604"/>
      <c r="I9" s="581" t="s">
        <v>589</v>
      </c>
      <c r="J9" s="615"/>
      <c r="K9" s="590"/>
      <c r="L9" s="590"/>
      <c r="M9" s="590"/>
      <c r="N9" s="590"/>
      <c r="O9" s="590"/>
      <c r="P9" s="590"/>
      <c r="Q9" s="590"/>
      <c r="R9" s="590"/>
      <c r="S9" s="590"/>
      <c r="T9" s="590"/>
    </row>
    <row r="10" spans="1:20" s="570" customFormat="1" ht="22.5">
      <c r="A10" s="121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11"/>
      <c r="B11" s="1211">
        <v>1</v>
      </c>
      <c r="C11" s="623"/>
      <c r="D11" s="623"/>
      <c r="F11" s="616" t="str">
        <f>"4."&amp;mergeValue(A11) &amp;"."&amp;mergeValue(B11)</f>
        <v>4.1.1</v>
      </c>
      <c r="G11" s="611" t="s">
        <v>593</v>
      </c>
      <c r="H11" s="604" t="str">
        <f>IF(region_name="","",region_name)</f>
        <v>Нижегородская область</v>
      </c>
      <c r="I11" s="581" t="s">
        <v>499</v>
      </c>
      <c r="J11" s="615"/>
      <c r="K11" s="590"/>
      <c r="L11" s="590"/>
      <c r="M11" s="590"/>
      <c r="N11" s="590"/>
      <c r="O11" s="590"/>
      <c r="P11" s="590"/>
      <c r="Q11" s="590"/>
      <c r="R11" s="590"/>
      <c r="S11" s="590"/>
      <c r="T11" s="590"/>
    </row>
    <row r="12" spans="1:20" s="570" customFormat="1" ht="22.5">
      <c r="A12" s="1211"/>
      <c r="B12" s="1211"/>
      <c r="C12" s="121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11"/>
      <c r="B13" s="1211"/>
      <c r="C13" s="1211"/>
      <c r="D13" s="623">
        <v>1</v>
      </c>
      <c r="F13" s="616" t="str">
        <f>"4."&amp;mergeValue(A13) &amp;"."&amp;mergeValue(B13)&amp;"."&amp;mergeValue(C13)&amp;"."&amp;mergeValue(D13)</f>
        <v>4.1.1.1.1</v>
      </c>
      <c r="G13" s="633" t="s">
        <v>498</v>
      </c>
      <c r="H13" s="604"/>
      <c r="I13" s="1212" t="s">
        <v>592</v>
      </c>
      <c r="J13" s="615"/>
      <c r="K13" s="590"/>
      <c r="L13" s="590"/>
      <c r="M13" s="590"/>
      <c r="N13" s="590"/>
      <c r="O13" s="590"/>
      <c r="P13" s="590"/>
      <c r="Q13" s="590"/>
      <c r="R13" s="590"/>
      <c r="S13" s="590"/>
      <c r="T13" s="590"/>
    </row>
    <row r="14" spans="1:20" s="570" customFormat="1" ht="18.75">
      <c r="A14" s="1211"/>
      <c r="B14" s="1211"/>
      <c r="C14" s="1211"/>
      <c r="D14" s="623"/>
      <c r="F14" s="619"/>
      <c r="G14" s="550" t="s">
        <v>4</v>
      </c>
      <c r="H14" s="624"/>
      <c r="I14" s="1212"/>
      <c r="J14" s="615"/>
      <c r="K14" s="590"/>
      <c r="L14" s="590"/>
      <c r="M14" s="590"/>
      <c r="N14" s="590"/>
      <c r="O14" s="590"/>
      <c r="P14" s="590"/>
      <c r="Q14" s="590"/>
      <c r="R14" s="590"/>
      <c r="S14" s="590"/>
      <c r="T14" s="590"/>
    </row>
    <row r="15" spans="1:20" s="570" customFormat="1" ht="18.75">
      <c r="A15" s="1211"/>
      <c r="B15" s="1211"/>
      <c r="C15" s="623"/>
      <c r="D15" s="623"/>
      <c r="F15" s="634"/>
      <c r="G15" s="577" t="s">
        <v>403</v>
      </c>
      <c r="H15" s="635"/>
      <c r="I15" s="636"/>
      <c r="J15" s="615"/>
      <c r="K15" s="590"/>
      <c r="L15" s="590"/>
      <c r="M15" s="590"/>
      <c r="N15" s="590"/>
      <c r="O15" s="590"/>
      <c r="P15" s="590"/>
      <c r="Q15" s="590"/>
      <c r="R15" s="590"/>
      <c r="S15" s="590"/>
      <c r="T15" s="590"/>
    </row>
    <row r="16" spans="1:20" s="570" customFormat="1" ht="18.75">
      <c r="A16" s="121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6" t="s">
        <v>594</v>
      </c>
      <c r="H19" s="120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27" t="s">
        <v>632</v>
      </c>
      <c r="M5" s="1227"/>
      <c r="N5" s="1227"/>
      <c r="O5" s="1227"/>
      <c r="P5" s="1227"/>
      <c r="Q5" s="1227"/>
      <c r="R5" s="1227"/>
      <c r="S5" s="1227"/>
      <c r="T5" s="1227"/>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745</v>
      </c>
      <c r="N7" s="754"/>
      <c r="O7" s="1248" t="s">
        <v>85</v>
      </c>
      <c r="P7" s="1248"/>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33" t="str">
        <f>IF(NameOrPr_ch="",IF(NameOrPr="","",NameOrPr),NameOrPr_ch)</f>
        <v>РСТ НО</v>
      </c>
      <c r="P9" s="1233"/>
      <c r="Q9" s="1233"/>
      <c r="R9" s="1233"/>
      <c r="S9" s="1233"/>
      <c r="T9" s="1233"/>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597</v>
      </c>
      <c r="N10" s="666"/>
      <c r="O10" s="1233" t="str">
        <f>IF(datePr_ch="",IF(datePr="","",datePr),datePr_ch)</f>
        <v>18.12.2020</v>
      </c>
      <c r="P10" s="1233"/>
      <c r="Q10" s="1233"/>
      <c r="R10" s="1233"/>
      <c r="S10" s="1233"/>
      <c r="T10" s="1233"/>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596</v>
      </c>
      <c r="N11" s="666"/>
      <c r="O11" s="1233" t="str">
        <f>IF(numberPr_ch="",IF(numberPr="","",numberPr),numberPr_ch)</f>
        <v>54/60</v>
      </c>
      <c r="P11" s="1233"/>
      <c r="Q11" s="1233"/>
      <c r="R11" s="1233"/>
      <c r="S11" s="1233"/>
      <c r="T11" s="1233"/>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33" t="str">
        <f>IF(IstPub_ch="",IF(IstPub="","",IstPub),IstPub_ch)</f>
        <v>сайт РСТ НО</v>
      </c>
      <c r="P12" s="1233"/>
      <c r="Q12" s="1233"/>
      <c r="R12" s="1233"/>
      <c r="S12" s="1233"/>
      <c r="T12" s="1233"/>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28"/>
      <c r="M13" s="1228"/>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34"/>
      <c r="P14" s="1234"/>
      <c r="Q14" s="1234"/>
      <c r="R14" s="1234"/>
      <c r="S14" s="1234"/>
      <c r="T14" s="1234"/>
      <c r="U14" s="1234"/>
    </row>
    <row r="15" spans="1:34">
      <c r="J15" s="529"/>
      <c r="K15" s="529"/>
      <c r="L15" s="1165" t="s">
        <v>454</v>
      </c>
      <c r="M15" s="1165"/>
      <c r="N15" s="1165"/>
      <c r="O15" s="1165"/>
      <c r="P15" s="1165"/>
      <c r="Q15" s="1165"/>
      <c r="R15" s="1165"/>
      <c r="S15" s="1165"/>
      <c r="T15" s="1165"/>
      <c r="U15" s="1165"/>
      <c r="V15" s="1165"/>
      <c r="W15" s="1165" t="s">
        <v>455</v>
      </c>
    </row>
    <row r="16" spans="1:34" ht="14.25" customHeight="1">
      <c r="J16" s="529"/>
      <c r="K16" s="529"/>
      <c r="L16" s="1240" t="s">
        <v>92</v>
      </c>
      <c r="M16" s="1240" t="s">
        <v>640</v>
      </c>
      <c r="N16" s="661"/>
      <c r="O16" s="1241" t="s">
        <v>642</v>
      </c>
      <c r="P16" s="1242"/>
      <c r="Q16" s="1242"/>
      <c r="R16" s="1242"/>
      <c r="S16" s="1242"/>
      <c r="T16" s="1243"/>
      <c r="U16" s="1224" t="s">
        <v>341</v>
      </c>
      <c r="V16" s="1237" t="s">
        <v>275</v>
      </c>
      <c r="W16" s="1165"/>
    </row>
    <row r="17" spans="1:36" ht="14.25" customHeight="1">
      <c r="J17" s="529"/>
      <c r="K17" s="529"/>
      <c r="L17" s="1240"/>
      <c r="M17" s="1240"/>
      <c r="N17" s="662"/>
      <c r="O17" s="1246" t="s">
        <v>606</v>
      </c>
      <c r="P17" s="1244" t="s">
        <v>271</v>
      </c>
      <c r="Q17" s="1245"/>
      <c r="R17" s="1221" t="s">
        <v>655</v>
      </c>
      <c r="S17" s="1222"/>
      <c r="T17" s="1223"/>
      <c r="U17" s="1225"/>
      <c r="V17" s="1238"/>
      <c r="W17" s="1165"/>
    </row>
    <row r="18" spans="1:36" ht="33.75" customHeight="1">
      <c r="J18" s="529"/>
      <c r="K18" s="529"/>
      <c r="L18" s="1240"/>
      <c r="M18" s="1240"/>
      <c r="N18" s="663"/>
      <c r="O18" s="1247"/>
      <c r="P18" s="535" t="s">
        <v>607</v>
      </c>
      <c r="Q18" s="535" t="s">
        <v>6</v>
      </c>
      <c r="R18" s="536" t="s">
        <v>274</v>
      </c>
      <c r="S18" s="1235" t="s">
        <v>273</v>
      </c>
      <c r="T18" s="1236"/>
      <c r="U18" s="1226"/>
      <c r="V18" s="1239"/>
      <c r="W18" s="1165"/>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29">
        <f ca="1">OFFSET(S19,0,-1)+1</f>
        <v>7</v>
      </c>
      <c r="T19" s="1229"/>
      <c r="U19" s="648">
        <f ca="1">OFFSET(U19,0,-2)+1</f>
        <v>8</v>
      </c>
      <c r="V19" s="649">
        <f ca="1">OFFSET(V19,0,-1)</f>
        <v>8</v>
      </c>
      <c r="W19" s="648">
        <f ca="1">OFFSET(W19,0,-1)+1</f>
        <v>9</v>
      </c>
    </row>
    <row r="20" spans="1:36" ht="22.5">
      <c r="A20" s="1213">
        <v>1</v>
      </c>
      <c r="B20" s="883"/>
      <c r="C20" s="883"/>
      <c r="D20" s="883"/>
      <c r="E20" s="884"/>
      <c r="F20" s="885"/>
      <c r="G20" s="885"/>
      <c r="H20" s="885"/>
      <c r="I20" s="886"/>
      <c r="J20" s="881"/>
      <c r="K20" s="888"/>
      <c r="L20" s="593">
        <f>mergeValue(A20)</f>
        <v>1</v>
      </c>
      <c r="M20" s="641" t="s">
        <v>20</v>
      </c>
      <c r="N20" s="646"/>
      <c r="O20" s="1214"/>
      <c r="P20" s="1214"/>
      <c r="Q20" s="1214"/>
      <c r="R20" s="1214"/>
      <c r="S20" s="1214"/>
      <c r="T20" s="1214"/>
      <c r="U20" s="1214"/>
      <c r="V20" s="1214"/>
      <c r="W20" s="630" t="s">
        <v>476</v>
      </c>
      <c r="Y20" s="589"/>
      <c r="Z20" s="589" t="str">
        <f t="shared" ref="Z20:Z33" si="0">IF(M20="","",M20 )</f>
        <v>Наименование тарифа</v>
      </c>
      <c r="AA20" s="589"/>
      <c r="AB20" s="589"/>
      <c r="AC20" s="589"/>
      <c r="AI20" s="585"/>
      <c r="AJ20" s="585"/>
    </row>
    <row r="21" spans="1:36" ht="22.5">
      <c r="A21" s="1213"/>
      <c r="B21" s="1213">
        <v>1</v>
      </c>
      <c r="C21" s="883"/>
      <c r="D21" s="883"/>
      <c r="E21" s="885"/>
      <c r="F21" s="885"/>
      <c r="G21" s="885"/>
      <c r="H21" s="885"/>
      <c r="I21" s="880"/>
      <c r="J21" s="879"/>
      <c r="K21" s="882"/>
      <c r="L21" s="593" t="str">
        <f>mergeValue(A21) &amp;"."&amp; mergeValue(B21)</f>
        <v>1.1</v>
      </c>
      <c r="M21" s="546" t="s">
        <v>16</v>
      </c>
      <c r="N21" s="646"/>
      <c r="O21" s="1214"/>
      <c r="P21" s="1214"/>
      <c r="Q21" s="1214"/>
      <c r="R21" s="1214"/>
      <c r="S21" s="1214"/>
      <c r="T21" s="1214"/>
      <c r="U21" s="1214"/>
      <c r="V21" s="1214"/>
      <c r="W21" s="630" t="s">
        <v>477</v>
      </c>
      <c r="Y21" s="589"/>
      <c r="Z21" s="589" t="str">
        <f t="shared" si="0"/>
        <v>Территория действия тарифа</v>
      </c>
      <c r="AA21" s="589"/>
      <c r="AB21" s="589"/>
      <c r="AC21" s="589"/>
      <c r="AI21" s="585"/>
      <c r="AJ21" s="585"/>
    </row>
    <row r="22" spans="1:36" ht="22.5">
      <c r="A22" s="1213"/>
      <c r="B22" s="1213"/>
      <c r="C22" s="1213">
        <v>1</v>
      </c>
      <c r="D22" s="883"/>
      <c r="E22" s="885"/>
      <c r="F22" s="885"/>
      <c r="G22" s="885"/>
      <c r="H22" s="885"/>
      <c r="I22" s="887"/>
      <c r="J22" s="879"/>
      <c r="K22" s="882"/>
      <c r="L22" s="593" t="str">
        <f>mergeValue(A22) &amp;"."&amp; mergeValue(B22)&amp;"."&amp; mergeValue(C22)</f>
        <v>1.1.1</v>
      </c>
      <c r="M22" s="547" t="s">
        <v>7</v>
      </c>
      <c r="N22" s="646"/>
      <c r="O22" s="1214"/>
      <c r="P22" s="1214"/>
      <c r="Q22" s="1214"/>
      <c r="R22" s="1214"/>
      <c r="S22" s="1214"/>
      <c r="T22" s="1214"/>
      <c r="U22" s="1214"/>
      <c r="V22" s="1214"/>
      <c r="W22" s="630" t="s">
        <v>634</v>
      </c>
      <c r="Y22" s="589"/>
      <c r="Z22" s="589" t="str">
        <f t="shared" si="0"/>
        <v xml:space="preserve">Наименование системы теплоснабжения </v>
      </c>
      <c r="AA22" s="589"/>
      <c r="AB22" s="589"/>
      <c r="AC22" s="589"/>
      <c r="AI22" s="585"/>
      <c r="AJ22" s="585"/>
    </row>
    <row r="23" spans="1:36" ht="22.5">
      <c r="A23" s="1213"/>
      <c r="B23" s="1213"/>
      <c r="C23" s="1213"/>
      <c r="D23" s="1213">
        <v>1</v>
      </c>
      <c r="E23" s="885"/>
      <c r="F23" s="885"/>
      <c r="G23" s="885"/>
      <c r="H23" s="885"/>
      <c r="I23" s="887"/>
      <c r="J23" s="879"/>
      <c r="K23" s="882"/>
      <c r="L23" s="593" t="str">
        <f>mergeValue(A23) &amp;"."&amp; mergeValue(B23)&amp;"."&amp; mergeValue(C23)&amp;"."&amp; mergeValue(D23)</f>
        <v>1.1.1.1</v>
      </c>
      <c r="M23" s="548" t="s">
        <v>22</v>
      </c>
      <c r="N23" s="646"/>
      <c r="O23" s="1214"/>
      <c r="P23" s="1214"/>
      <c r="Q23" s="1214"/>
      <c r="R23" s="1214"/>
      <c r="S23" s="1214"/>
      <c r="T23" s="1214"/>
      <c r="U23" s="1214"/>
      <c r="V23" s="1214"/>
      <c r="W23" s="630" t="s">
        <v>635</v>
      </c>
      <c r="Y23" s="589"/>
      <c r="Z23" s="589" t="str">
        <f t="shared" si="0"/>
        <v xml:space="preserve">Источник тепловой энергии  </v>
      </c>
      <c r="AA23" s="589"/>
      <c r="AB23" s="589"/>
      <c r="AC23" s="589"/>
      <c r="AI23" s="585"/>
      <c r="AJ23" s="585"/>
    </row>
    <row r="24" spans="1:36" ht="101.25">
      <c r="A24" s="1213"/>
      <c r="B24" s="1213"/>
      <c r="C24" s="1213"/>
      <c r="D24" s="1213"/>
      <c r="E24" s="1213">
        <v>1</v>
      </c>
      <c r="F24" s="885"/>
      <c r="G24" s="885"/>
      <c r="H24" s="883">
        <v>1</v>
      </c>
      <c r="I24" s="1213">
        <v>1</v>
      </c>
      <c r="J24" s="885"/>
      <c r="K24" s="890"/>
      <c r="L24" s="593" t="str">
        <f>mergeValue(A24) &amp;"."&amp; mergeValue(B24)&amp;"."&amp; mergeValue(C24)&amp;"."&amp; mergeValue(D24)&amp;"."&amp; mergeValue(E24)</f>
        <v>1.1.1.1.1</v>
      </c>
      <c r="M24" s="554" t="s">
        <v>9</v>
      </c>
      <c r="N24" s="646"/>
      <c r="O24" s="1215"/>
      <c r="P24" s="1215"/>
      <c r="Q24" s="1215"/>
      <c r="R24" s="1215"/>
      <c r="S24" s="1215"/>
      <c r="T24" s="1215"/>
      <c r="U24" s="1215"/>
      <c r="V24" s="1215"/>
      <c r="W24" s="630" t="s">
        <v>639</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13"/>
      <c r="B25" s="1213"/>
      <c r="C25" s="1213"/>
      <c r="D25" s="1213"/>
      <c r="E25" s="1213"/>
      <c r="F25" s="1213">
        <v>1</v>
      </c>
      <c r="G25" s="883"/>
      <c r="H25" s="883"/>
      <c r="I25" s="1213"/>
      <c r="J25" s="1213">
        <v>1</v>
      </c>
      <c r="K25" s="891"/>
      <c r="L25" s="593" t="str">
        <f>mergeValue(A25) &amp;"."&amp; mergeValue(B25)&amp;"."&amp; mergeValue(C25)&amp;"."&amp; mergeValue(D25)&amp;"."&amp; mergeValue(E25)&amp;"."&amp; mergeValue(F25)</f>
        <v>1.1.1.1.1.1</v>
      </c>
      <c r="M25" s="555" t="s">
        <v>10</v>
      </c>
      <c r="N25" s="646"/>
      <c r="O25" s="1216"/>
      <c r="P25" s="1217"/>
      <c r="Q25" s="1217"/>
      <c r="R25" s="1217"/>
      <c r="S25" s="1217"/>
      <c r="T25" s="1217"/>
      <c r="U25" s="1217"/>
      <c r="V25" s="1218"/>
      <c r="W25" s="630" t="s">
        <v>637</v>
      </c>
      <c r="Y25" s="589"/>
      <c r="Z25" s="589" t="str">
        <f t="shared" si="0"/>
        <v>Группа потребителей</v>
      </c>
      <c r="AA25" s="589"/>
      <c r="AB25" s="589"/>
      <c r="AC25" s="589"/>
      <c r="AI25" s="585"/>
      <c r="AJ25" s="585"/>
    </row>
    <row r="26" spans="1:36" ht="189" customHeight="1">
      <c r="A26" s="1213"/>
      <c r="B26" s="1213"/>
      <c r="C26" s="1213"/>
      <c r="D26" s="1213"/>
      <c r="E26" s="1213"/>
      <c r="F26" s="1213"/>
      <c r="G26" s="883">
        <v>1</v>
      </c>
      <c r="H26" s="883"/>
      <c r="I26" s="1213"/>
      <c r="J26" s="1213"/>
      <c r="K26" s="891">
        <v>1</v>
      </c>
      <c r="L26" s="593" t="str">
        <f>mergeValue(A26) &amp;"."&amp; mergeValue(B26)&amp;"."&amp; mergeValue(C26)&amp;"."&amp; mergeValue(D26)&amp;"."&amp; mergeValue(E26)&amp;"."&amp; mergeValue(F26)&amp;"."&amp; mergeValue(G26)</f>
        <v>1.1.1.1.1.1.1</v>
      </c>
      <c r="M26" s="1069"/>
      <c r="N26" s="646"/>
      <c r="O26" s="562"/>
      <c r="P26" s="562"/>
      <c r="Q26" s="1094"/>
      <c r="R26" s="1219"/>
      <c r="S26" s="1220" t="s">
        <v>84</v>
      </c>
      <c r="T26" s="1219"/>
      <c r="U26" s="1220" t="s">
        <v>85</v>
      </c>
      <c r="V26" s="562"/>
      <c r="W26" s="1230" t="s">
        <v>656</v>
      </c>
      <c r="X26" s="585" t="str">
        <f>strCheckDate(O27:V27)</f>
        <v/>
      </c>
      <c r="Y26" s="589"/>
      <c r="Z26" s="589" t="str">
        <f t="shared" si="0"/>
        <v/>
      </c>
      <c r="AA26" s="589"/>
      <c r="AB26" s="589"/>
      <c r="AC26" s="589"/>
      <c r="AI26" s="585"/>
      <c r="AJ26" s="585"/>
    </row>
    <row r="27" spans="1:36" ht="11.25" hidden="1">
      <c r="A27" s="1213"/>
      <c r="B27" s="1213"/>
      <c r="C27" s="1213"/>
      <c r="D27" s="1213"/>
      <c r="E27" s="1213"/>
      <c r="F27" s="1213"/>
      <c r="G27" s="883"/>
      <c r="H27" s="883"/>
      <c r="I27" s="1213"/>
      <c r="J27" s="1213"/>
      <c r="K27" s="891"/>
      <c r="L27" s="600"/>
      <c r="M27" s="646"/>
      <c r="N27" s="646"/>
      <c r="O27" s="562"/>
      <c r="P27" s="562"/>
      <c r="Q27" s="584" t="str">
        <f>R26 &amp; "-" &amp; T26</f>
        <v>-</v>
      </c>
      <c r="R27" s="1219"/>
      <c r="S27" s="1220"/>
      <c r="T27" s="1219"/>
      <c r="U27" s="1220"/>
      <c r="V27" s="562"/>
      <c r="W27" s="1231"/>
      <c r="Y27" s="589"/>
      <c r="Z27" s="589" t="str">
        <f t="shared" si="0"/>
        <v/>
      </c>
      <c r="AA27" s="589"/>
      <c r="AB27" s="589"/>
      <c r="AC27" s="589"/>
      <c r="AI27" s="585"/>
      <c r="AJ27" s="585"/>
    </row>
    <row r="28" spans="1:36" ht="15" customHeight="1">
      <c r="A28" s="1213"/>
      <c r="B28" s="1213"/>
      <c r="C28" s="1213"/>
      <c r="D28" s="1213"/>
      <c r="E28" s="1213"/>
      <c r="F28" s="1213"/>
      <c r="G28" s="885"/>
      <c r="H28" s="883"/>
      <c r="I28" s="1213"/>
      <c r="J28" s="1213"/>
      <c r="K28" s="890"/>
      <c r="L28" s="538"/>
      <c r="M28" s="557" t="s">
        <v>25</v>
      </c>
      <c r="N28" s="564"/>
      <c r="O28" s="564"/>
      <c r="P28" s="564"/>
      <c r="Q28" s="564"/>
      <c r="R28" s="564"/>
      <c r="S28" s="564"/>
      <c r="T28" s="564"/>
      <c r="U28" s="564"/>
      <c r="V28" s="560"/>
      <c r="W28" s="1232"/>
      <c r="Y28" s="589"/>
      <c r="Z28" s="589" t="str">
        <f t="shared" si="0"/>
        <v>Добавить вид теплоносителя (параметры теплоносителя)</v>
      </c>
      <c r="AA28" s="589"/>
      <c r="AB28" s="589"/>
      <c r="AC28" s="589"/>
      <c r="AI28" s="585"/>
      <c r="AJ28" s="585"/>
    </row>
    <row r="29" spans="1:36" ht="15" customHeight="1">
      <c r="A29" s="1213"/>
      <c r="B29" s="1213"/>
      <c r="C29" s="1213"/>
      <c r="D29" s="1213"/>
      <c r="E29" s="1213"/>
      <c r="F29" s="885"/>
      <c r="G29" s="885"/>
      <c r="H29" s="883"/>
      <c r="I29" s="1213"/>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13"/>
      <c r="B30" s="1213"/>
      <c r="C30" s="1213"/>
      <c r="D30" s="1213"/>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13"/>
      <c r="B31" s="1213"/>
      <c r="C31" s="1213"/>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13"/>
      <c r="B32" s="1213"/>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13"/>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206" t="s">
        <v>633</v>
      </c>
      <c r="N36" s="1206"/>
      <c r="O36" s="1206"/>
      <c r="P36" s="1206"/>
      <c r="Q36" s="1206"/>
      <c r="R36" s="1206"/>
      <c r="S36" s="1206"/>
      <c r="T36" s="1206"/>
      <c r="U36" s="1206"/>
      <c r="V36" s="1206"/>
      <c r="W36" s="1206"/>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7" t="s">
        <v>491</v>
      </c>
      <c r="G2" s="1208"/>
      <c r="H2" s="1209"/>
      <c r="I2" s="806"/>
    </row>
    <row r="3" spans="1:20" ht="3" customHeight="1"/>
    <row r="4" spans="1:20" s="570" customFormat="1" ht="11.25">
      <c r="A4" s="771"/>
      <c r="B4" s="771"/>
      <c r="C4" s="771"/>
      <c r="D4" s="771"/>
      <c r="F4" s="1165" t="s">
        <v>454</v>
      </c>
      <c r="G4" s="1165"/>
      <c r="H4" s="1165"/>
      <c r="I4" s="1210"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10"/>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23.12.2020</v>
      </c>
      <c r="I7" s="816" t="s">
        <v>493</v>
      </c>
      <c r="J7" s="615"/>
      <c r="K7" s="771"/>
      <c r="L7" s="771"/>
      <c r="M7" s="771"/>
      <c r="N7" s="771"/>
      <c r="O7" s="771"/>
      <c r="P7" s="771"/>
      <c r="Q7" s="771"/>
      <c r="R7" s="771"/>
      <c r="S7" s="771"/>
      <c r="T7" s="771"/>
    </row>
    <row r="8" spans="1:20" s="570" customFormat="1" ht="45">
      <c r="A8" s="1211">
        <v>1</v>
      </c>
      <c r="B8" s="771"/>
      <c r="C8" s="771"/>
      <c r="D8" s="771"/>
      <c r="F8" s="814" t="str">
        <f>"2." &amp;mergeValue(A8)</f>
        <v>2.1</v>
      </c>
      <c r="G8" s="815" t="s">
        <v>494</v>
      </c>
      <c r="H8" s="805"/>
      <c r="I8" s="816" t="s">
        <v>591</v>
      </c>
      <c r="J8" s="615"/>
      <c r="K8" s="771"/>
      <c r="L8" s="771"/>
      <c r="M8" s="771"/>
      <c r="N8" s="771"/>
      <c r="O8" s="771"/>
      <c r="P8" s="771"/>
      <c r="Q8" s="771"/>
      <c r="R8" s="771"/>
      <c r="S8" s="771"/>
      <c r="T8" s="771"/>
    </row>
    <row r="9" spans="1:20" s="570" customFormat="1" ht="22.5">
      <c r="A9" s="1211"/>
      <c r="B9" s="771"/>
      <c r="C9" s="771"/>
      <c r="D9" s="771"/>
      <c r="F9" s="814" t="str">
        <f>"3." &amp;mergeValue(A9)</f>
        <v>3.1</v>
      </c>
      <c r="G9" s="815" t="s">
        <v>495</v>
      </c>
      <c r="H9" s="805"/>
      <c r="I9" s="816" t="s">
        <v>589</v>
      </c>
      <c r="J9" s="615"/>
      <c r="K9" s="771"/>
      <c r="L9" s="771"/>
      <c r="M9" s="771"/>
      <c r="N9" s="771"/>
      <c r="O9" s="771"/>
      <c r="P9" s="771"/>
      <c r="Q9" s="771"/>
      <c r="R9" s="771"/>
      <c r="S9" s="771"/>
      <c r="T9" s="771"/>
    </row>
    <row r="10" spans="1:20" s="570" customFormat="1" ht="22.5">
      <c r="A10" s="1211"/>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11"/>
      <c r="B11" s="1211">
        <v>1</v>
      </c>
      <c r="C11" s="777"/>
      <c r="D11" s="777"/>
      <c r="F11" s="814" t="str">
        <f>"4."&amp;mergeValue(A11) &amp;"."&amp;mergeValue(B11)</f>
        <v>4.1.1</v>
      </c>
      <c r="G11" s="830" t="s">
        <v>593</v>
      </c>
      <c r="H11" s="805" t="str">
        <f>IF(region_name="","",region_name)</f>
        <v>Нижегородская область</v>
      </c>
      <c r="I11" s="816" t="s">
        <v>499</v>
      </c>
      <c r="J11" s="615"/>
      <c r="K11" s="771"/>
      <c r="L11" s="771"/>
      <c r="M11" s="771"/>
      <c r="N11" s="771"/>
      <c r="O11" s="771"/>
      <c r="P11" s="771"/>
      <c r="Q11" s="771"/>
      <c r="R11" s="771"/>
      <c r="S11" s="771"/>
      <c r="T11" s="771"/>
    </row>
    <row r="12" spans="1:20" s="570" customFormat="1" ht="22.5">
      <c r="A12" s="1211"/>
      <c r="B12" s="1211"/>
      <c r="C12" s="1211">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11"/>
      <c r="B13" s="1211"/>
      <c r="C13" s="1211"/>
      <c r="D13" s="777">
        <v>1</v>
      </c>
      <c r="F13" s="814" t="str">
        <f>"4."&amp;mergeValue(A13) &amp;"."&amp;mergeValue(B13)&amp;"."&amp;mergeValue(C13)&amp;"."&amp;mergeValue(D13)</f>
        <v>4.1.1.1.1</v>
      </c>
      <c r="G13" s="818" t="s">
        <v>498</v>
      </c>
      <c r="H13" s="805"/>
      <c r="I13" s="1212" t="s">
        <v>592</v>
      </c>
      <c r="J13" s="615"/>
      <c r="K13" s="771"/>
      <c r="L13" s="771"/>
      <c r="M13" s="771"/>
      <c r="N13" s="771"/>
      <c r="O13" s="771"/>
      <c r="P13" s="771"/>
      <c r="Q13" s="771"/>
      <c r="R13" s="771"/>
      <c r="S13" s="771"/>
      <c r="T13" s="771"/>
    </row>
    <row r="14" spans="1:20" s="570" customFormat="1" ht="18.75">
      <c r="A14" s="1211"/>
      <c r="B14" s="1211"/>
      <c r="C14" s="1211"/>
      <c r="D14" s="777"/>
      <c r="F14" s="819"/>
      <c r="G14" s="759" t="s">
        <v>4</v>
      </c>
      <c r="H14" s="624"/>
      <c r="I14" s="1212"/>
      <c r="J14" s="615"/>
      <c r="K14" s="771"/>
      <c r="L14" s="771"/>
      <c r="M14" s="771"/>
      <c r="N14" s="771"/>
      <c r="O14" s="771"/>
      <c r="P14" s="771"/>
      <c r="Q14" s="771"/>
      <c r="R14" s="771"/>
      <c r="S14" s="771"/>
      <c r="T14" s="771"/>
    </row>
    <row r="15" spans="1:20" s="570" customFormat="1" ht="18.75">
      <c r="A15" s="1211"/>
      <c r="B15" s="1211"/>
      <c r="C15" s="777"/>
      <c r="D15" s="777"/>
      <c r="F15" s="634"/>
      <c r="G15" s="577" t="s">
        <v>403</v>
      </c>
      <c r="H15" s="635"/>
      <c r="I15" s="636"/>
      <c r="J15" s="615"/>
      <c r="K15" s="771"/>
      <c r="L15" s="771"/>
      <c r="M15" s="771"/>
      <c r="N15" s="771"/>
      <c r="O15" s="771"/>
      <c r="P15" s="771"/>
      <c r="Q15" s="771"/>
      <c r="R15" s="771"/>
      <c r="S15" s="771"/>
      <c r="T15" s="771"/>
    </row>
    <row r="16" spans="1:20" s="570" customFormat="1" ht="18.75">
      <c r="A16" s="1211"/>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6" t="s">
        <v>594</v>
      </c>
      <c r="H19" s="1206"/>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27" t="s">
        <v>632</v>
      </c>
      <c r="M5" s="1227"/>
      <c r="N5" s="1227"/>
      <c r="O5" s="1227"/>
      <c r="P5" s="1227"/>
      <c r="Q5" s="1227"/>
      <c r="R5" s="1227"/>
      <c r="S5" s="1227"/>
      <c r="T5" s="1227"/>
      <c r="U5" s="664"/>
    </row>
    <row r="6" spans="1:34" ht="3" customHeight="1">
      <c r="J6" s="686"/>
      <c r="K6" s="686"/>
      <c r="L6" s="754"/>
      <c r="M6" s="754"/>
      <c r="N6" s="754"/>
      <c r="O6" s="755"/>
      <c r="P6" s="755"/>
      <c r="Q6" s="755"/>
      <c r="R6" s="755"/>
      <c r="S6" s="755"/>
      <c r="T6" s="755"/>
      <c r="U6" s="755"/>
      <c r="V6" s="804"/>
    </row>
    <row r="7" spans="1:34" ht="33.75">
      <c r="J7" s="686"/>
      <c r="K7" s="686"/>
      <c r="L7" s="754"/>
      <c r="M7" s="617" t="s">
        <v>746</v>
      </c>
      <c r="N7" s="754"/>
      <c r="O7" s="1249"/>
      <c r="P7" s="1250"/>
      <c r="Q7" s="1250"/>
      <c r="R7" s="1250"/>
      <c r="S7" s="1250"/>
      <c r="T7" s="1251"/>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33" t="str">
        <f>IF(NameOrPr_ch="",IF(NameOrPr="","",NameOrPr),NameOrPr_ch)</f>
        <v>РСТ НО</v>
      </c>
      <c r="P9" s="1233"/>
      <c r="Q9" s="1233"/>
      <c r="R9" s="1233"/>
      <c r="S9" s="1233"/>
      <c r="T9" s="1233"/>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597</v>
      </c>
      <c r="N10" s="666"/>
      <c r="O10" s="1233" t="str">
        <f>IF(datePr_ch="",IF(datePr="","",datePr),datePr_ch)</f>
        <v>18.12.2020</v>
      </c>
      <c r="P10" s="1233"/>
      <c r="Q10" s="1233"/>
      <c r="R10" s="1233"/>
      <c r="S10" s="1233"/>
      <c r="T10" s="1233"/>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596</v>
      </c>
      <c r="N11" s="666"/>
      <c r="O11" s="1233" t="str">
        <f>IF(numberPr_ch="",IF(numberPr="","",numberPr),numberPr_ch)</f>
        <v>54/60</v>
      </c>
      <c r="P11" s="1233"/>
      <c r="Q11" s="1233"/>
      <c r="R11" s="1233"/>
      <c r="S11" s="1233"/>
      <c r="T11" s="1233"/>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33" t="str">
        <f>IF(IstPub_ch="",IF(IstPub="","",IstPub),IstPub_ch)</f>
        <v>сайт РСТ НО</v>
      </c>
      <c r="P12" s="1233"/>
      <c r="Q12" s="1233"/>
      <c r="R12" s="1233"/>
      <c r="S12" s="1233"/>
      <c r="T12" s="1233"/>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28"/>
      <c r="M13" s="1228"/>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34"/>
      <c r="P14" s="1234"/>
      <c r="Q14" s="1234"/>
      <c r="R14" s="1234"/>
      <c r="S14" s="1234"/>
      <c r="T14" s="1234"/>
      <c r="U14" s="1234"/>
    </row>
    <row r="15" spans="1:34">
      <c r="J15" s="686"/>
      <c r="K15" s="686"/>
      <c r="L15" s="1165" t="s">
        <v>454</v>
      </c>
      <c r="M15" s="1165"/>
      <c r="N15" s="1165"/>
      <c r="O15" s="1165"/>
      <c r="P15" s="1165"/>
      <c r="Q15" s="1165"/>
      <c r="R15" s="1165"/>
      <c r="S15" s="1165"/>
      <c r="T15" s="1165"/>
      <c r="U15" s="1165"/>
      <c r="V15" s="1165"/>
      <c r="W15" s="1165" t="s">
        <v>455</v>
      </c>
    </row>
    <row r="16" spans="1:34" ht="14.25" customHeight="1">
      <c r="J16" s="686"/>
      <c r="K16" s="686"/>
      <c r="L16" s="1240" t="s">
        <v>92</v>
      </c>
      <c r="M16" s="1240" t="s">
        <v>640</v>
      </c>
      <c r="N16" s="661"/>
      <c r="O16" s="1241" t="s">
        <v>642</v>
      </c>
      <c r="P16" s="1242"/>
      <c r="Q16" s="1242"/>
      <c r="R16" s="1242"/>
      <c r="S16" s="1242"/>
      <c r="T16" s="1243"/>
      <c r="U16" s="1224" t="s">
        <v>341</v>
      </c>
      <c r="V16" s="1237" t="s">
        <v>275</v>
      </c>
      <c r="W16" s="1165"/>
    </row>
    <row r="17" spans="1:36" ht="14.25" customHeight="1">
      <c r="J17" s="686"/>
      <c r="K17" s="686"/>
      <c r="L17" s="1240"/>
      <c r="M17" s="1240"/>
      <c r="N17" s="662"/>
      <c r="O17" s="1246" t="s">
        <v>606</v>
      </c>
      <c r="P17" s="1244" t="s">
        <v>271</v>
      </c>
      <c r="Q17" s="1245"/>
      <c r="R17" s="1221" t="s">
        <v>655</v>
      </c>
      <c r="S17" s="1222"/>
      <c r="T17" s="1223"/>
      <c r="U17" s="1225"/>
      <c r="V17" s="1238"/>
      <c r="W17" s="1165"/>
    </row>
    <row r="18" spans="1:36" ht="33.75" customHeight="1">
      <c r="J18" s="686"/>
      <c r="K18" s="686"/>
      <c r="L18" s="1240"/>
      <c r="M18" s="1240"/>
      <c r="N18" s="663"/>
      <c r="O18" s="1247"/>
      <c r="P18" s="756" t="s">
        <v>607</v>
      </c>
      <c r="Q18" s="756" t="s">
        <v>6</v>
      </c>
      <c r="R18" s="780" t="s">
        <v>274</v>
      </c>
      <c r="S18" s="1235" t="s">
        <v>273</v>
      </c>
      <c r="T18" s="1236"/>
      <c r="U18" s="1226"/>
      <c r="V18" s="1239"/>
      <c r="W18" s="1165"/>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29">
        <f ca="1">OFFSET(S19,0,-1)+1</f>
        <v>7</v>
      </c>
      <c r="T19" s="1229"/>
      <c r="U19" s="778">
        <f ca="1">OFFSET(U19,0,-2)+1</f>
        <v>8</v>
      </c>
      <c r="V19" s="649">
        <f ca="1">OFFSET(V19,0,-1)</f>
        <v>8</v>
      </c>
      <c r="W19" s="778">
        <f ca="1">OFFSET(W19,0,-1)+1</f>
        <v>9</v>
      </c>
    </row>
    <row r="20" spans="1:36" ht="22.5">
      <c r="A20" s="1213">
        <v>1</v>
      </c>
      <c r="B20" s="883"/>
      <c r="C20" s="883"/>
      <c r="D20" s="883"/>
      <c r="E20" s="884"/>
      <c r="F20" s="885"/>
      <c r="G20" s="885"/>
      <c r="H20" s="885"/>
      <c r="I20" s="886"/>
      <c r="J20" s="881"/>
      <c r="K20" s="888"/>
      <c r="L20" s="781">
        <f>mergeValue(A20)</f>
        <v>1</v>
      </c>
      <c r="M20" s="641" t="s">
        <v>20</v>
      </c>
      <c r="N20" s="646"/>
      <c r="O20" s="1214"/>
      <c r="P20" s="1214"/>
      <c r="Q20" s="1214"/>
      <c r="R20" s="1214"/>
      <c r="S20" s="1214"/>
      <c r="T20" s="1214"/>
      <c r="U20" s="1214"/>
      <c r="V20" s="1214"/>
      <c r="W20" s="630" t="s">
        <v>476</v>
      </c>
      <c r="Y20" s="829"/>
      <c r="Z20" s="829" t="str">
        <f t="shared" ref="Z20:Z33" si="0">IF(M20="","",M20 )</f>
        <v>Наименование тарифа</v>
      </c>
      <c r="AA20" s="829"/>
      <c r="AB20" s="829"/>
      <c r="AC20" s="829"/>
      <c r="AI20" s="808"/>
      <c r="AJ20" s="808"/>
    </row>
    <row r="21" spans="1:36" ht="22.5">
      <c r="A21" s="1213"/>
      <c r="B21" s="1213">
        <v>1</v>
      </c>
      <c r="C21" s="883"/>
      <c r="D21" s="883"/>
      <c r="E21" s="885"/>
      <c r="F21" s="885"/>
      <c r="G21" s="885"/>
      <c r="H21" s="885"/>
      <c r="I21" s="880"/>
      <c r="J21" s="879"/>
      <c r="K21" s="882"/>
      <c r="L21" s="781" t="str">
        <f>mergeValue(A21) &amp;"."&amp; mergeValue(B21)</f>
        <v>1.1</v>
      </c>
      <c r="M21" s="692" t="s">
        <v>16</v>
      </c>
      <c r="N21" s="646"/>
      <c r="O21" s="1214"/>
      <c r="P21" s="1214"/>
      <c r="Q21" s="1214"/>
      <c r="R21" s="1214"/>
      <c r="S21" s="1214"/>
      <c r="T21" s="1214"/>
      <c r="U21" s="1214"/>
      <c r="V21" s="1214"/>
      <c r="W21" s="630" t="s">
        <v>477</v>
      </c>
      <c r="Y21" s="829"/>
      <c r="Z21" s="829" t="str">
        <f t="shared" si="0"/>
        <v>Территория действия тарифа</v>
      </c>
      <c r="AA21" s="829"/>
      <c r="AB21" s="829"/>
      <c r="AC21" s="829"/>
      <c r="AI21" s="808"/>
      <c r="AJ21" s="808"/>
    </row>
    <row r="22" spans="1:36" ht="22.5">
      <c r="A22" s="1213"/>
      <c r="B22" s="1213"/>
      <c r="C22" s="1213">
        <v>1</v>
      </c>
      <c r="D22" s="883"/>
      <c r="E22" s="885"/>
      <c r="F22" s="885"/>
      <c r="G22" s="885"/>
      <c r="H22" s="885"/>
      <c r="I22" s="887"/>
      <c r="J22" s="879"/>
      <c r="K22" s="882"/>
      <c r="L22" s="781" t="str">
        <f>mergeValue(A22) &amp;"."&amp; mergeValue(B22)&amp;"."&amp; mergeValue(C22)</f>
        <v>1.1.1</v>
      </c>
      <c r="M22" s="693" t="s">
        <v>7</v>
      </c>
      <c r="N22" s="646"/>
      <c r="O22" s="1214"/>
      <c r="P22" s="1214"/>
      <c r="Q22" s="1214"/>
      <c r="R22" s="1214"/>
      <c r="S22" s="1214"/>
      <c r="T22" s="1214"/>
      <c r="U22" s="1214"/>
      <c r="V22" s="1214"/>
      <c r="W22" s="630" t="s">
        <v>634</v>
      </c>
      <c r="Y22" s="829"/>
      <c r="Z22" s="829" t="str">
        <f t="shared" si="0"/>
        <v xml:space="preserve">Наименование системы теплоснабжения </v>
      </c>
      <c r="AA22" s="829"/>
      <c r="AB22" s="829"/>
      <c r="AC22" s="829"/>
      <c r="AI22" s="808"/>
      <c r="AJ22" s="808"/>
    </row>
    <row r="23" spans="1:36" ht="22.5">
      <c r="A23" s="1213"/>
      <c r="B23" s="1213"/>
      <c r="C23" s="1213"/>
      <c r="D23" s="1213">
        <v>1</v>
      </c>
      <c r="E23" s="885"/>
      <c r="F23" s="885"/>
      <c r="G23" s="885"/>
      <c r="H23" s="885"/>
      <c r="I23" s="887"/>
      <c r="J23" s="879"/>
      <c r="K23" s="882"/>
      <c r="L23" s="781" t="str">
        <f>mergeValue(A23) &amp;"."&amp; mergeValue(B23)&amp;"."&amp; mergeValue(C23)&amp;"."&amp; mergeValue(D23)</f>
        <v>1.1.1.1</v>
      </c>
      <c r="M23" s="694" t="s">
        <v>22</v>
      </c>
      <c r="N23" s="646"/>
      <c r="O23" s="1214"/>
      <c r="P23" s="1214"/>
      <c r="Q23" s="1214"/>
      <c r="R23" s="1214"/>
      <c r="S23" s="1214"/>
      <c r="T23" s="1214"/>
      <c r="U23" s="1214"/>
      <c r="V23" s="1214"/>
      <c r="W23" s="630" t="s">
        <v>635</v>
      </c>
      <c r="Y23" s="829"/>
      <c r="Z23" s="829" t="str">
        <f t="shared" si="0"/>
        <v xml:space="preserve">Источник тепловой энергии  </v>
      </c>
      <c r="AA23" s="829"/>
      <c r="AB23" s="829"/>
      <c r="AC23" s="829"/>
      <c r="AI23" s="808"/>
      <c r="AJ23" s="808"/>
    </row>
    <row r="24" spans="1:36" ht="101.25">
      <c r="A24" s="1213"/>
      <c r="B24" s="1213"/>
      <c r="C24" s="1213"/>
      <c r="D24" s="1213"/>
      <c r="E24" s="1213">
        <v>1</v>
      </c>
      <c r="F24" s="885"/>
      <c r="G24" s="885"/>
      <c r="H24" s="883">
        <v>1</v>
      </c>
      <c r="I24" s="1213">
        <v>1</v>
      </c>
      <c r="J24" s="885"/>
      <c r="K24" s="890"/>
      <c r="L24" s="781" t="str">
        <f>mergeValue(A24) &amp;"."&amp; mergeValue(B24)&amp;"."&amp; mergeValue(C24)&amp;"."&amp; mergeValue(D24)&amp;"."&amp; mergeValue(E24)</f>
        <v>1.1.1.1.1</v>
      </c>
      <c r="M24" s="554" t="s">
        <v>9</v>
      </c>
      <c r="N24" s="646"/>
      <c r="O24" s="1215"/>
      <c r="P24" s="1215"/>
      <c r="Q24" s="1215"/>
      <c r="R24" s="1215"/>
      <c r="S24" s="1215"/>
      <c r="T24" s="1215"/>
      <c r="U24" s="1215"/>
      <c r="V24" s="1215"/>
      <c r="W24" s="630" t="s">
        <v>639</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13"/>
      <c r="B25" s="1213"/>
      <c r="C25" s="1213"/>
      <c r="D25" s="1213"/>
      <c r="E25" s="1213"/>
      <c r="F25" s="1213">
        <v>1</v>
      </c>
      <c r="G25" s="883"/>
      <c r="H25" s="883"/>
      <c r="I25" s="1213"/>
      <c r="J25" s="1213">
        <v>1</v>
      </c>
      <c r="K25" s="891"/>
      <c r="L25" s="781" t="str">
        <f>mergeValue(A25) &amp;"."&amp; mergeValue(B25)&amp;"."&amp; mergeValue(C25)&amp;"."&amp; mergeValue(D25)&amp;"."&amp; mergeValue(E25)&amp;"."&amp; mergeValue(F25)</f>
        <v>1.1.1.1.1.1</v>
      </c>
      <c r="M25" s="555" t="s">
        <v>10</v>
      </c>
      <c r="N25" s="646"/>
      <c r="O25" s="1215"/>
      <c r="P25" s="1215"/>
      <c r="Q25" s="1215"/>
      <c r="R25" s="1215"/>
      <c r="S25" s="1215"/>
      <c r="T25" s="1215"/>
      <c r="U25" s="1215"/>
      <c r="V25" s="1215"/>
      <c r="W25" s="630" t="s">
        <v>637</v>
      </c>
      <c r="Y25" s="829"/>
      <c r="Z25" s="829" t="str">
        <f t="shared" si="0"/>
        <v>Группа потребителей</v>
      </c>
      <c r="AA25" s="829"/>
      <c r="AB25" s="829"/>
      <c r="AC25" s="829"/>
      <c r="AI25" s="808"/>
      <c r="AJ25" s="808"/>
    </row>
    <row r="26" spans="1:36" ht="189" customHeight="1">
      <c r="A26" s="1213"/>
      <c r="B26" s="1213"/>
      <c r="C26" s="1213"/>
      <c r="D26" s="1213"/>
      <c r="E26" s="1213"/>
      <c r="F26" s="1213"/>
      <c r="G26" s="883">
        <v>1</v>
      </c>
      <c r="H26" s="883"/>
      <c r="I26" s="1213"/>
      <c r="J26" s="1213"/>
      <c r="K26" s="891">
        <v>1</v>
      </c>
      <c r="L26" s="781" t="str">
        <f>mergeValue(A26) &amp;"."&amp; mergeValue(B26)&amp;"."&amp; mergeValue(C26)&amp;"."&amp; mergeValue(D26)&amp;"."&amp; mergeValue(E26)&amp;"."&amp; mergeValue(F26)&amp;"."&amp; mergeValue(G26)</f>
        <v>1.1.1.1.1.1.1</v>
      </c>
      <c r="M26" s="1069"/>
      <c r="N26" s="646"/>
      <c r="O26" s="763"/>
      <c r="P26" s="763"/>
      <c r="Q26" s="1094"/>
      <c r="R26" s="1219"/>
      <c r="S26" s="1220" t="s">
        <v>84</v>
      </c>
      <c r="T26" s="1219"/>
      <c r="U26" s="1220" t="s">
        <v>85</v>
      </c>
      <c r="V26" s="763"/>
      <c r="W26" s="1230" t="s">
        <v>656</v>
      </c>
      <c r="X26" s="808" t="str">
        <f>strCheckDate(O27:V27)</f>
        <v/>
      </c>
      <c r="Y26" s="829"/>
      <c r="Z26" s="829" t="str">
        <f t="shared" si="0"/>
        <v/>
      </c>
      <c r="AA26" s="829"/>
      <c r="AB26" s="829"/>
      <c r="AC26" s="829"/>
      <c r="AI26" s="808"/>
      <c r="AJ26" s="808"/>
    </row>
    <row r="27" spans="1:36" ht="11.25" hidden="1">
      <c r="A27" s="1213"/>
      <c r="B27" s="1213"/>
      <c r="C27" s="1213"/>
      <c r="D27" s="1213"/>
      <c r="E27" s="1213"/>
      <c r="F27" s="1213"/>
      <c r="G27" s="883"/>
      <c r="H27" s="883"/>
      <c r="I27" s="1213"/>
      <c r="J27" s="1213"/>
      <c r="K27" s="891"/>
      <c r="L27" s="800"/>
      <c r="M27" s="646"/>
      <c r="N27" s="646"/>
      <c r="O27" s="763"/>
      <c r="P27" s="763"/>
      <c r="Q27" s="769" t="str">
        <f>R26 &amp; "-" &amp; T26</f>
        <v>-</v>
      </c>
      <c r="R27" s="1219"/>
      <c r="S27" s="1220"/>
      <c r="T27" s="1219"/>
      <c r="U27" s="1220"/>
      <c r="V27" s="763"/>
      <c r="W27" s="1231"/>
      <c r="Y27" s="829"/>
      <c r="Z27" s="829" t="str">
        <f t="shared" si="0"/>
        <v/>
      </c>
      <c r="AA27" s="829"/>
      <c r="AB27" s="829"/>
      <c r="AC27" s="829"/>
      <c r="AI27" s="808"/>
      <c r="AJ27" s="808"/>
    </row>
    <row r="28" spans="1:36" ht="15" customHeight="1">
      <c r="A28" s="1213"/>
      <c r="B28" s="1213"/>
      <c r="C28" s="1213"/>
      <c r="D28" s="1213"/>
      <c r="E28" s="1213"/>
      <c r="F28" s="1213"/>
      <c r="G28" s="885"/>
      <c r="H28" s="883"/>
      <c r="I28" s="1213"/>
      <c r="J28" s="1213"/>
      <c r="K28" s="890"/>
      <c r="L28" s="688"/>
      <c r="M28" s="557" t="s">
        <v>25</v>
      </c>
      <c r="N28" s="765"/>
      <c r="O28" s="765"/>
      <c r="P28" s="765"/>
      <c r="Q28" s="765"/>
      <c r="R28" s="765"/>
      <c r="S28" s="765"/>
      <c r="T28" s="765"/>
      <c r="U28" s="765"/>
      <c r="V28" s="762"/>
      <c r="W28" s="1232"/>
      <c r="Y28" s="829"/>
      <c r="Z28" s="829" t="str">
        <f t="shared" si="0"/>
        <v>Добавить вид теплоносителя (параметры теплоносителя)</v>
      </c>
      <c r="AA28" s="829"/>
      <c r="AB28" s="829"/>
      <c r="AC28" s="829"/>
      <c r="AI28" s="808"/>
      <c r="AJ28" s="808"/>
    </row>
    <row r="29" spans="1:36" ht="15" customHeight="1">
      <c r="A29" s="1213"/>
      <c r="B29" s="1213"/>
      <c r="C29" s="1213"/>
      <c r="D29" s="1213"/>
      <c r="E29" s="1213"/>
      <c r="F29" s="885"/>
      <c r="G29" s="885"/>
      <c r="H29" s="883"/>
      <c r="I29" s="1213"/>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13"/>
      <c r="B30" s="1213"/>
      <c r="C30" s="1213"/>
      <c r="D30" s="1213"/>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13"/>
      <c r="B31" s="1213"/>
      <c r="C31" s="1213"/>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13"/>
      <c r="B32" s="1213"/>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13"/>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206" t="s">
        <v>633</v>
      </c>
      <c r="N36" s="1206"/>
      <c r="O36" s="1206"/>
      <c r="P36" s="1206"/>
      <c r="Q36" s="1206"/>
      <c r="R36" s="1206"/>
      <c r="S36" s="1206"/>
      <c r="T36" s="1206"/>
      <c r="U36" s="1206"/>
      <c r="V36" s="1206"/>
      <c r="W36" s="1206"/>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7" t="s">
        <v>491</v>
      </c>
      <c r="G2" s="1208"/>
      <c r="H2" s="1209"/>
      <c r="I2" s="640"/>
    </row>
    <row r="3" spans="1:20" ht="3" customHeight="1"/>
    <row r="4" spans="1:20" s="570" customFormat="1" ht="11.25">
      <c r="A4" s="590"/>
      <c r="B4" s="590"/>
      <c r="C4" s="590"/>
      <c r="D4" s="590"/>
      <c r="F4" s="1165" t="s">
        <v>454</v>
      </c>
      <c r="G4" s="1165"/>
      <c r="H4" s="1165"/>
      <c r="I4" s="121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1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23.12.2020</v>
      </c>
      <c r="I7" s="581" t="s">
        <v>493</v>
      </c>
      <c r="J7" s="615"/>
      <c r="K7" s="590"/>
      <c r="L7" s="590"/>
      <c r="M7" s="590"/>
      <c r="N7" s="590"/>
      <c r="O7" s="590"/>
      <c r="P7" s="590"/>
      <c r="Q7" s="590"/>
      <c r="R7" s="590"/>
      <c r="S7" s="590"/>
      <c r="T7" s="590"/>
    </row>
    <row r="8" spans="1:20" s="570" customFormat="1" ht="45">
      <c r="A8" s="1211">
        <v>1</v>
      </c>
      <c r="B8" s="590"/>
      <c r="C8" s="590"/>
      <c r="D8" s="590"/>
      <c r="F8" s="616" t="str">
        <f>"2." &amp;mergeValue(A8)</f>
        <v>2.1</v>
      </c>
      <c r="G8" s="632" t="s">
        <v>494</v>
      </c>
      <c r="H8" s="604"/>
      <c r="I8" s="581" t="s">
        <v>591</v>
      </c>
      <c r="J8" s="615"/>
      <c r="K8" s="590"/>
      <c r="L8" s="590"/>
      <c r="M8" s="590"/>
      <c r="N8" s="590"/>
      <c r="O8" s="590"/>
      <c r="P8" s="590"/>
      <c r="Q8" s="590"/>
      <c r="R8" s="590"/>
      <c r="S8" s="590"/>
      <c r="T8" s="590"/>
    </row>
    <row r="9" spans="1:20" s="570" customFormat="1" ht="22.5">
      <c r="A9" s="1211"/>
      <c r="B9" s="590"/>
      <c r="C9" s="590"/>
      <c r="D9" s="590"/>
      <c r="F9" s="616" t="str">
        <f>"3." &amp;mergeValue(A9)</f>
        <v>3.1</v>
      </c>
      <c r="G9" s="632" t="s">
        <v>495</v>
      </c>
      <c r="H9" s="604"/>
      <c r="I9" s="581" t="s">
        <v>589</v>
      </c>
      <c r="J9" s="615"/>
      <c r="K9" s="590"/>
      <c r="L9" s="590"/>
      <c r="M9" s="590"/>
      <c r="N9" s="590"/>
      <c r="O9" s="590"/>
      <c r="P9" s="590"/>
      <c r="Q9" s="590"/>
      <c r="R9" s="590"/>
      <c r="S9" s="590"/>
      <c r="T9" s="590"/>
    </row>
    <row r="10" spans="1:20" s="570" customFormat="1" ht="22.5">
      <c r="A10" s="121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11"/>
      <c r="B11" s="1211">
        <v>1</v>
      </c>
      <c r="C11" s="623"/>
      <c r="D11" s="623"/>
      <c r="F11" s="616" t="str">
        <f>"4."&amp;mergeValue(A11) &amp;"."&amp;mergeValue(B11)</f>
        <v>4.1.1</v>
      </c>
      <c r="G11" s="611" t="s">
        <v>593</v>
      </c>
      <c r="H11" s="604" t="str">
        <f>IF(region_name="","",region_name)</f>
        <v>Нижегородская область</v>
      </c>
      <c r="I11" s="581" t="s">
        <v>499</v>
      </c>
      <c r="J11" s="615"/>
      <c r="K11" s="590"/>
      <c r="L11" s="590"/>
      <c r="M11" s="590"/>
      <c r="N11" s="590"/>
      <c r="O11" s="590"/>
      <c r="P11" s="590"/>
      <c r="Q11" s="590"/>
      <c r="R11" s="590"/>
      <c r="S11" s="590"/>
      <c r="T11" s="590"/>
    </row>
    <row r="12" spans="1:20" s="570" customFormat="1" ht="22.5">
      <c r="A12" s="1211"/>
      <c r="B12" s="1211"/>
      <c r="C12" s="121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11"/>
      <c r="B13" s="1211"/>
      <c r="C13" s="1211"/>
      <c r="D13" s="623">
        <v>1</v>
      </c>
      <c r="F13" s="616" t="str">
        <f>"4."&amp;mergeValue(A13) &amp;"."&amp;mergeValue(B13)&amp;"."&amp;mergeValue(C13)&amp;"."&amp;mergeValue(D13)</f>
        <v>4.1.1.1.1</v>
      </c>
      <c r="G13" s="633" t="s">
        <v>498</v>
      </c>
      <c r="H13" s="604"/>
      <c r="I13" s="1212" t="s">
        <v>592</v>
      </c>
      <c r="J13" s="615"/>
      <c r="K13" s="590"/>
      <c r="L13" s="590"/>
      <c r="M13" s="590"/>
      <c r="N13" s="590"/>
      <c r="O13" s="590"/>
      <c r="P13" s="590"/>
      <c r="Q13" s="590"/>
      <c r="R13" s="590"/>
      <c r="S13" s="590"/>
      <c r="T13" s="590"/>
    </row>
    <row r="14" spans="1:20" s="570" customFormat="1" ht="18.75">
      <c r="A14" s="1211"/>
      <c r="B14" s="1211"/>
      <c r="C14" s="1211"/>
      <c r="D14" s="623"/>
      <c r="F14" s="619"/>
      <c r="G14" s="550" t="s">
        <v>4</v>
      </c>
      <c r="H14" s="624"/>
      <c r="I14" s="1212"/>
      <c r="J14" s="615"/>
      <c r="K14" s="590"/>
      <c r="L14" s="590"/>
      <c r="M14" s="590"/>
      <c r="N14" s="590"/>
      <c r="O14" s="590"/>
      <c r="P14" s="590"/>
      <c r="Q14" s="590"/>
      <c r="R14" s="590"/>
      <c r="S14" s="590"/>
      <c r="T14" s="590"/>
    </row>
    <row r="15" spans="1:20" s="570" customFormat="1" ht="18.75">
      <c r="A15" s="1211"/>
      <c r="B15" s="1211"/>
      <c r="C15" s="623"/>
      <c r="D15" s="623"/>
      <c r="F15" s="634"/>
      <c r="G15" s="577" t="s">
        <v>403</v>
      </c>
      <c r="H15" s="635"/>
      <c r="I15" s="636"/>
      <c r="J15" s="615"/>
      <c r="K15" s="590"/>
      <c r="L15" s="590"/>
      <c r="M15" s="590"/>
      <c r="N15" s="590"/>
      <c r="O15" s="590"/>
      <c r="P15" s="590"/>
      <c r="Q15" s="590"/>
      <c r="R15" s="590"/>
      <c r="S15" s="590"/>
      <c r="T15" s="590"/>
    </row>
    <row r="16" spans="1:20" s="570" customFormat="1" ht="18.75">
      <c r="A16" s="121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6" t="s">
        <v>594</v>
      </c>
      <c r="H19" s="120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27" t="s">
        <v>632</v>
      </c>
      <c r="M5" s="1227"/>
      <c r="N5" s="1227"/>
      <c r="O5" s="1227"/>
      <c r="P5" s="1227"/>
      <c r="Q5" s="1227"/>
      <c r="R5" s="1227"/>
      <c r="S5" s="1227"/>
      <c r="T5" s="1227"/>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33" t="str">
        <f>IF(NameOrPr_ch="",IF(NameOrPr="","",NameOrPr),NameOrPr_ch)</f>
        <v>РСТ НО</v>
      </c>
      <c r="P7" s="1233"/>
      <c r="Q7" s="1233"/>
      <c r="R7" s="1233"/>
      <c r="S7" s="1233"/>
      <c r="T7" s="1233"/>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597</v>
      </c>
      <c r="N8" s="666"/>
      <c r="O8" s="1233" t="str">
        <f>IF(datePr_ch="",IF(datePr="","",datePr),datePr_ch)</f>
        <v>18.12.2020</v>
      </c>
      <c r="P8" s="1233"/>
      <c r="Q8" s="1233"/>
      <c r="R8" s="1233"/>
      <c r="S8" s="1233"/>
      <c r="T8" s="1233"/>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596</v>
      </c>
      <c r="N9" s="666"/>
      <c r="O9" s="1233" t="str">
        <f>IF(numberPr_ch="",IF(numberPr="","",numberPr),numberPr_ch)</f>
        <v>54/60</v>
      </c>
      <c r="P9" s="1233"/>
      <c r="Q9" s="1233"/>
      <c r="R9" s="1233"/>
      <c r="S9" s="1233"/>
      <c r="T9" s="1233"/>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33" t="str">
        <f>IF(IstPub_ch="",IF(IstPub="","",IstPub),IstPub_ch)</f>
        <v>сайт РСТ НО</v>
      </c>
      <c r="P10" s="1233"/>
      <c r="Q10" s="1233"/>
      <c r="R10" s="1233"/>
      <c r="S10" s="1233"/>
      <c r="T10" s="1233"/>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53"/>
      <c r="P12" s="1253"/>
      <c r="Q12" s="1253"/>
      <c r="R12" s="1253"/>
      <c r="S12" s="1253"/>
      <c r="T12" s="1253"/>
      <c r="U12" s="1253"/>
    </row>
    <row r="13" spans="1:33">
      <c r="J13" s="481"/>
      <c r="K13" s="481"/>
      <c r="L13" s="1165" t="s">
        <v>454</v>
      </c>
      <c r="M13" s="1165"/>
      <c r="N13" s="1165"/>
      <c r="O13" s="1165"/>
      <c r="P13" s="1165"/>
      <c r="Q13" s="1165"/>
      <c r="R13" s="1165"/>
      <c r="S13" s="1165"/>
      <c r="T13" s="1165"/>
      <c r="U13" s="1165"/>
      <c r="V13" s="1165"/>
      <c r="W13" s="1165" t="s">
        <v>455</v>
      </c>
    </row>
    <row r="14" spans="1:33" ht="14.25" customHeight="1">
      <c r="J14" s="481"/>
      <c r="K14" s="481"/>
      <c r="L14" s="1240" t="s">
        <v>92</v>
      </c>
      <c r="M14" s="1240" t="s">
        <v>640</v>
      </c>
      <c r="N14" s="474"/>
      <c r="O14" s="1241" t="s">
        <v>642</v>
      </c>
      <c r="P14" s="1242"/>
      <c r="Q14" s="1242"/>
      <c r="R14" s="1242"/>
      <c r="S14" s="1242"/>
      <c r="T14" s="1243"/>
      <c r="U14" s="1224" t="s">
        <v>341</v>
      </c>
      <c r="V14" s="1252" t="s">
        <v>275</v>
      </c>
      <c r="W14" s="1165"/>
    </row>
    <row r="15" spans="1:33" ht="14.25" customHeight="1">
      <c r="J15" s="481"/>
      <c r="K15" s="481"/>
      <c r="L15" s="1240"/>
      <c r="M15" s="1240"/>
      <c r="N15" s="473"/>
      <c r="O15" s="1246" t="s">
        <v>641</v>
      </c>
      <c r="P15" s="655"/>
      <c r="Q15" s="655"/>
      <c r="R15" s="1222" t="s">
        <v>655</v>
      </c>
      <c r="S15" s="1222"/>
      <c r="T15" s="1223"/>
      <c r="U15" s="1225"/>
      <c r="V15" s="1252"/>
      <c r="W15" s="1165"/>
    </row>
    <row r="16" spans="1:33" ht="30.75" customHeight="1">
      <c r="J16" s="481"/>
      <c r="K16" s="481"/>
      <c r="L16" s="1240"/>
      <c r="M16" s="1240"/>
      <c r="N16" s="472"/>
      <c r="O16" s="1247"/>
      <c r="P16" s="653"/>
      <c r="Q16" s="654"/>
      <c r="R16" s="536" t="s">
        <v>274</v>
      </c>
      <c r="S16" s="1235" t="s">
        <v>273</v>
      </c>
      <c r="T16" s="1236"/>
      <c r="U16" s="1226"/>
      <c r="V16" s="1252"/>
      <c r="W16" s="1165"/>
    </row>
    <row r="17" spans="1:33">
      <c r="J17" s="481"/>
      <c r="K17" s="489">
        <v>1</v>
      </c>
      <c r="L17" s="637" t="s">
        <v>93</v>
      </c>
      <c r="M17" s="637" t="s">
        <v>49</v>
      </c>
      <c r="N17" s="509" t="s">
        <v>49</v>
      </c>
      <c r="O17" s="638">
        <f ca="1">OFFSET(O17,0,-1)+1</f>
        <v>3</v>
      </c>
      <c r="P17" s="639">
        <f ca="1">OFFSET(P17,0,-1)</f>
        <v>3</v>
      </c>
      <c r="Q17" s="639">
        <f ca="1">OFFSET(Q17,0,-1)</f>
        <v>3</v>
      </c>
      <c r="R17" s="638">
        <f ca="1">OFFSET(R17,0,-1)+1</f>
        <v>4</v>
      </c>
      <c r="S17" s="1256">
        <f ca="1">OFFSET(S17,0,-1)+1</f>
        <v>5</v>
      </c>
      <c r="T17" s="1256"/>
      <c r="U17" s="638">
        <f ca="1">OFFSET(U17,0,-2)+1</f>
        <v>6</v>
      </c>
      <c r="V17" s="639">
        <f ca="1">OFFSET(V17,0,-1)</f>
        <v>6</v>
      </c>
      <c r="W17" s="638">
        <f ca="1">OFFSET(W17,0,-1)+1</f>
        <v>7</v>
      </c>
    </row>
    <row r="18" spans="1:33" ht="22.5">
      <c r="A18" s="1213">
        <v>1</v>
      </c>
      <c r="B18" s="901"/>
      <c r="C18" s="901"/>
      <c r="D18" s="901"/>
      <c r="E18" s="902"/>
      <c r="F18" s="903"/>
      <c r="G18" s="903"/>
      <c r="H18" s="903"/>
      <c r="I18" s="904"/>
      <c r="J18" s="899"/>
      <c r="K18" s="906"/>
      <c r="L18" s="593">
        <f>mergeValue(A18)</f>
        <v>1</v>
      </c>
      <c r="M18" s="641" t="s">
        <v>20</v>
      </c>
      <c r="N18" s="580"/>
      <c r="O18" s="1254"/>
      <c r="P18" s="1254"/>
      <c r="Q18" s="1254"/>
      <c r="R18" s="1254"/>
      <c r="S18" s="1254"/>
      <c r="T18" s="1254"/>
      <c r="U18" s="1254"/>
      <c r="V18" s="1254"/>
      <c r="W18" s="630" t="s">
        <v>476</v>
      </c>
    </row>
    <row r="19" spans="1:33" ht="22.5">
      <c r="A19" s="1213"/>
      <c r="B19" s="1213">
        <v>1</v>
      </c>
      <c r="C19" s="901"/>
      <c r="D19" s="901"/>
      <c r="E19" s="903"/>
      <c r="F19" s="903"/>
      <c r="G19" s="903"/>
      <c r="H19" s="903"/>
      <c r="I19" s="898"/>
      <c r="J19" s="897"/>
      <c r="K19" s="900"/>
      <c r="L19" s="593" t="str">
        <f>mergeValue(A19) &amp;"."&amp; mergeValue(B19)</f>
        <v>1.1</v>
      </c>
      <c r="M19" s="546" t="s">
        <v>16</v>
      </c>
      <c r="N19" s="580"/>
      <c r="O19" s="1254"/>
      <c r="P19" s="1254"/>
      <c r="Q19" s="1254"/>
      <c r="R19" s="1254"/>
      <c r="S19" s="1254"/>
      <c r="T19" s="1254"/>
      <c r="U19" s="1254"/>
      <c r="V19" s="1254"/>
      <c r="W19" s="630" t="s">
        <v>477</v>
      </c>
    </row>
    <row r="20" spans="1:33" ht="22.5">
      <c r="A20" s="1213"/>
      <c r="B20" s="1213"/>
      <c r="C20" s="1213">
        <v>1</v>
      </c>
      <c r="D20" s="901"/>
      <c r="E20" s="903"/>
      <c r="F20" s="903"/>
      <c r="G20" s="903"/>
      <c r="H20" s="903"/>
      <c r="I20" s="905"/>
      <c r="J20" s="897"/>
      <c r="K20" s="900"/>
      <c r="L20" s="593" t="str">
        <f>mergeValue(A20) &amp;"."&amp; mergeValue(B20)&amp;"."&amp; mergeValue(C20)</f>
        <v>1.1.1</v>
      </c>
      <c r="M20" s="547" t="s">
        <v>7</v>
      </c>
      <c r="N20" s="580"/>
      <c r="O20" s="1254"/>
      <c r="P20" s="1254"/>
      <c r="Q20" s="1254"/>
      <c r="R20" s="1254"/>
      <c r="S20" s="1254"/>
      <c r="T20" s="1254"/>
      <c r="U20" s="1254"/>
      <c r="V20" s="1254"/>
      <c r="W20" s="630" t="s">
        <v>634</v>
      </c>
    </row>
    <row r="21" spans="1:33" ht="22.5">
      <c r="A21" s="1213"/>
      <c r="B21" s="1213"/>
      <c r="C21" s="1213"/>
      <c r="D21" s="1213">
        <v>1</v>
      </c>
      <c r="E21" s="903"/>
      <c r="F21" s="903"/>
      <c r="G21" s="903"/>
      <c r="H21" s="903"/>
      <c r="I21" s="905"/>
      <c r="J21" s="897"/>
      <c r="K21" s="900"/>
      <c r="L21" s="593" t="str">
        <f>mergeValue(A21) &amp;"."&amp; mergeValue(B21)&amp;"."&amp; mergeValue(C21)&amp;"."&amp; mergeValue(D21)</f>
        <v>1.1.1.1</v>
      </c>
      <c r="M21" s="548" t="s">
        <v>22</v>
      </c>
      <c r="N21" s="580"/>
      <c r="O21" s="1254"/>
      <c r="P21" s="1254"/>
      <c r="Q21" s="1254"/>
      <c r="R21" s="1254"/>
      <c r="S21" s="1254"/>
      <c r="T21" s="1254"/>
      <c r="U21" s="1254"/>
      <c r="V21" s="1254"/>
      <c r="W21" s="630" t="s">
        <v>635</v>
      </c>
    </row>
    <row r="22" spans="1:33" ht="101.25">
      <c r="A22" s="1213"/>
      <c r="B22" s="1213"/>
      <c r="C22" s="1213"/>
      <c r="D22" s="1213"/>
      <c r="E22" s="1213">
        <v>1</v>
      </c>
      <c r="F22" s="903"/>
      <c r="G22" s="903"/>
      <c r="H22" s="901">
        <v>1</v>
      </c>
      <c r="I22" s="1213">
        <v>1</v>
      </c>
      <c r="J22" s="903"/>
      <c r="K22" s="908"/>
      <c r="L22" s="593" t="str">
        <f>mergeValue(A22) &amp;"."&amp; mergeValue(B22)&amp;"."&amp; mergeValue(C22)&amp;"."&amp; mergeValue(D22)&amp;"."&amp; mergeValue(E22)</f>
        <v>1.1.1.1.1</v>
      </c>
      <c r="M22" s="554" t="s">
        <v>9</v>
      </c>
      <c r="N22" s="581"/>
      <c r="O22" s="1215"/>
      <c r="P22" s="1215"/>
      <c r="Q22" s="1215"/>
      <c r="R22" s="1215"/>
      <c r="S22" s="1215"/>
      <c r="T22" s="1215"/>
      <c r="U22" s="1215"/>
      <c r="V22" s="1215"/>
      <c r="W22" s="630" t="s">
        <v>639</v>
      </c>
    </row>
    <row r="23" spans="1:33" ht="90">
      <c r="A23" s="1213"/>
      <c r="B23" s="1213"/>
      <c r="C23" s="1213"/>
      <c r="D23" s="1213"/>
      <c r="E23" s="1213"/>
      <c r="F23" s="1213">
        <v>1</v>
      </c>
      <c r="G23" s="901"/>
      <c r="H23" s="901"/>
      <c r="I23" s="1213"/>
      <c r="J23" s="1213">
        <v>1</v>
      </c>
      <c r="K23" s="909"/>
      <c r="L23" s="593" t="str">
        <f>mergeValue(A23) &amp;"."&amp; mergeValue(B23)&amp;"."&amp; mergeValue(C23)&amp;"."&amp; mergeValue(D23)&amp;"."&amp; mergeValue(E23)&amp;"."&amp; mergeValue(F23)</f>
        <v>1.1.1.1.1.1</v>
      </c>
      <c r="M23" s="555" t="s">
        <v>10</v>
      </c>
      <c r="N23" s="581"/>
      <c r="O23" s="1216"/>
      <c r="P23" s="1217"/>
      <c r="Q23" s="1217"/>
      <c r="R23" s="1217"/>
      <c r="S23" s="1217"/>
      <c r="T23" s="1217"/>
      <c r="U23" s="1217"/>
      <c r="V23" s="1218"/>
      <c r="W23" s="630" t="s">
        <v>637</v>
      </c>
      <c r="Y23" s="504" t="str">
        <f>strCheckUnique(Z23:Z26)</f>
        <v/>
      </c>
      <c r="AA23" s="504" t="str">
        <f>IF(O23="","",O23 &amp; ":_")</f>
        <v/>
      </c>
    </row>
    <row r="24" spans="1:33" ht="189" customHeight="1">
      <c r="A24" s="1213"/>
      <c r="B24" s="1213"/>
      <c r="C24" s="1213"/>
      <c r="D24" s="1213"/>
      <c r="E24" s="1213"/>
      <c r="F24" s="1213"/>
      <c r="G24" s="901">
        <v>1</v>
      </c>
      <c r="H24" s="901"/>
      <c r="I24" s="1213"/>
      <c r="J24" s="1213"/>
      <c r="K24" s="909">
        <v>1</v>
      </c>
      <c r="L24" s="593" t="str">
        <f>mergeValue(A24) &amp;"."&amp; mergeValue(B24)&amp;"."&amp; mergeValue(C24)&amp;"."&amp; mergeValue(D24)&amp;"."&amp; mergeValue(E24)&amp;"."&amp; mergeValue(F24)&amp;"."&amp; mergeValue(G24)</f>
        <v>1.1.1.1.1.1.1</v>
      </c>
      <c r="M24" s="1069"/>
      <c r="N24" s="586"/>
      <c r="O24" s="1078"/>
      <c r="P24" s="562"/>
      <c r="Q24" s="562"/>
      <c r="R24" s="1255"/>
      <c r="S24" s="1220" t="s">
        <v>84</v>
      </c>
      <c r="T24" s="1255"/>
      <c r="U24" s="1220" t="s">
        <v>85</v>
      </c>
      <c r="V24" s="578"/>
      <c r="W24" s="1230" t="s">
        <v>657</v>
      </c>
      <c r="X24" s="500" t="str">
        <f>strCheckDate(O25:V25)</f>
        <v/>
      </c>
      <c r="Y24" s="504"/>
      <c r="Z24" s="504" t="str">
        <f>IF(M24="","",M24 )</f>
        <v/>
      </c>
      <c r="AA24" s="504"/>
      <c r="AB24" s="504"/>
      <c r="AC24" s="504"/>
    </row>
    <row r="25" spans="1:33" ht="11.25" hidden="1">
      <c r="A25" s="1213"/>
      <c r="B25" s="1213"/>
      <c r="C25" s="1213"/>
      <c r="D25" s="1213"/>
      <c r="E25" s="1213"/>
      <c r="F25" s="1213"/>
      <c r="G25" s="901"/>
      <c r="H25" s="901"/>
      <c r="I25" s="1213"/>
      <c r="J25" s="1213"/>
      <c r="K25" s="909"/>
      <c r="L25" s="600"/>
      <c r="M25" s="646"/>
      <c r="N25" s="586"/>
      <c r="O25" s="584"/>
      <c r="P25" s="562"/>
      <c r="Q25" s="584" t="str">
        <f>R24 &amp; "-" &amp; T24</f>
        <v>-</v>
      </c>
      <c r="R25" s="1219"/>
      <c r="S25" s="1220"/>
      <c r="T25" s="1219"/>
      <c r="U25" s="1220"/>
      <c r="V25" s="578"/>
      <c r="W25" s="1231"/>
    </row>
    <row r="26" spans="1:33" s="475" customFormat="1" ht="15" customHeight="1">
      <c r="A26" s="1213"/>
      <c r="B26" s="1213"/>
      <c r="C26" s="1213"/>
      <c r="D26" s="1213"/>
      <c r="E26" s="1213"/>
      <c r="F26" s="1213"/>
      <c r="G26" s="903"/>
      <c r="H26" s="901"/>
      <c r="I26" s="1213"/>
      <c r="J26" s="1213"/>
      <c r="K26" s="908"/>
      <c r="L26" s="538"/>
      <c r="M26" s="557" t="s">
        <v>25</v>
      </c>
      <c r="N26" s="551"/>
      <c r="O26" s="545"/>
      <c r="P26" s="545"/>
      <c r="Q26" s="545"/>
      <c r="R26" s="573"/>
      <c r="S26" s="564"/>
      <c r="T26" s="563"/>
      <c r="U26" s="551"/>
      <c r="V26" s="560"/>
      <c r="W26" s="1232"/>
      <c r="X26" s="501"/>
      <c r="Y26" s="501"/>
      <c r="Z26" s="501"/>
      <c r="AA26" s="501"/>
      <c r="AB26" s="501"/>
      <c r="AC26" s="501"/>
      <c r="AD26" s="501"/>
      <c r="AE26" s="501"/>
      <c r="AF26" s="501"/>
      <c r="AG26" s="501"/>
    </row>
    <row r="27" spans="1:33" s="475" customFormat="1" ht="15" customHeight="1">
      <c r="A27" s="1213"/>
      <c r="B27" s="1213"/>
      <c r="C27" s="1213"/>
      <c r="D27" s="1213"/>
      <c r="E27" s="1213"/>
      <c r="F27" s="903"/>
      <c r="G27" s="903"/>
      <c r="H27" s="901"/>
      <c r="I27" s="1213"/>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13"/>
      <c r="B28" s="1213"/>
      <c r="C28" s="1213"/>
      <c r="D28" s="1213"/>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13"/>
      <c r="B29" s="1213"/>
      <c r="C29" s="1213"/>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13"/>
      <c r="B30" s="1213"/>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13"/>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206" t="s">
        <v>633</v>
      </c>
      <c r="N34" s="1206"/>
      <c r="O34" s="1206"/>
      <c r="P34" s="1206"/>
      <c r="Q34" s="1206"/>
      <c r="R34" s="1206"/>
      <c r="S34" s="1206"/>
      <c r="T34" s="1206"/>
      <c r="U34" s="1206"/>
      <c r="V34" s="1206"/>
      <c r="W34" s="1206"/>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List05_4">
    <tabColor indexed="22"/>
    <pageSetUpPr fitToPage="1"/>
  </sheetPr>
  <dimension ref="A1:T15"/>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7" t="s">
        <v>491</v>
      </c>
      <c r="G2" s="1208"/>
      <c r="H2" s="1209"/>
      <c r="I2" s="640"/>
    </row>
    <row r="3" spans="1:20" ht="3" customHeight="1"/>
    <row r="4" spans="1:20" s="570" customFormat="1" ht="11.25">
      <c r="A4" s="590"/>
      <c r="B4" s="590"/>
      <c r="C4" s="590"/>
      <c r="D4" s="590"/>
      <c r="F4" s="1165" t="s">
        <v>454</v>
      </c>
      <c r="G4" s="1165"/>
      <c r="H4" s="1165"/>
      <c r="I4" s="121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1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23.12.2020</v>
      </c>
      <c r="I7" s="581" t="s">
        <v>493</v>
      </c>
      <c r="J7" s="615"/>
      <c r="K7" s="590"/>
      <c r="L7" s="590"/>
      <c r="M7" s="590"/>
      <c r="N7" s="590"/>
      <c r="O7" s="590"/>
      <c r="P7" s="590"/>
      <c r="Q7" s="590"/>
      <c r="R7" s="590"/>
      <c r="S7" s="590"/>
      <c r="T7" s="590"/>
    </row>
    <row r="8" spans="1:20" s="570" customFormat="1" ht="45">
      <c r="A8" s="1211">
        <v>1</v>
      </c>
      <c r="B8" s="590"/>
      <c r="C8" s="590"/>
      <c r="D8" s="590"/>
      <c r="F8" s="616" t="str">
        <f>"2." &amp;mergeValue(A8)</f>
        <v>2.1</v>
      </c>
      <c r="G8" s="632" t="s">
        <v>494</v>
      </c>
      <c r="H8" s="604" t="str">
        <f>IF('Перечень тарифов'!R21="","наименование отсутствует","" &amp; 'Перечень тарифов'!R21 &amp; "")</f>
        <v>наименование отсутствует</v>
      </c>
      <c r="I8" s="581" t="s">
        <v>591</v>
      </c>
      <c r="J8" s="615"/>
      <c r="K8" s="590"/>
      <c r="L8" s="590"/>
      <c r="M8" s="590"/>
      <c r="N8" s="590"/>
      <c r="O8" s="590"/>
      <c r="P8" s="590"/>
      <c r="Q8" s="590"/>
      <c r="R8" s="590"/>
      <c r="S8" s="590"/>
      <c r="T8" s="590"/>
    </row>
    <row r="9" spans="1:20" s="570" customFormat="1" ht="22.5">
      <c r="A9" s="1211"/>
      <c r="B9" s="590"/>
      <c r="C9" s="590"/>
      <c r="D9" s="590"/>
      <c r="F9" s="616" t="str">
        <f>"3." &amp;mergeValue(A9)</f>
        <v>3.1</v>
      </c>
      <c r="G9" s="632" t="s">
        <v>495</v>
      </c>
      <c r="H9" s="604" t="str">
        <f>IF('Перечень тарифов'!F21="","наименование отсутствует","" &amp; 'Перечень тарифов'!F21 &amp; "")</f>
        <v>Передача. Теплоноситель</v>
      </c>
      <c r="I9" s="581" t="s">
        <v>589</v>
      </c>
      <c r="J9" s="615"/>
      <c r="K9" s="590"/>
      <c r="L9" s="590"/>
      <c r="M9" s="590"/>
      <c r="N9" s="590"/>
      <c r="O9" s="590"/>
      <c r="P9" s="590"/>
      <c r="Q9" s="590"/>
      <c r="R9" s="590"/>
      <c r="S9" s="590"/>
      <c r="T9" s="590"/>
    </row>
    <row r="10" spans="1:20" s="570" customFormat="1" ht="22.5">
      <c r="A10" s="121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11"/>
      <c r="B11" s="1211">
        <v>1</v>
      </c>
      <c r="C11" s="623"/>
      <c r="D11" s="623"/>
      <c r="F11" s="616" t="str">
        <f>"4."&amp;mergeValue(A11) &amp;"."&amp;mergeValue(B11)</f>
        <v>4.1.1</v>
      </c>
      <c r="G11" s="611" t="s">
        <v>593</v>
      </c>
      <c r="H11" s="604" t="str">
        <f>IF(region_name="","",region_name)</f>
        <v>Нижегородская область</v>
      </c>
      <c r="I11" s="581" t="s">
        <v>499</v>
      </c>
      <c r="J11" s="615"/>
      <c r="K11" s="590"/>
      <c r="L11" s="590"/>
      <c r="M11" s="590"/>
      <c r="N11" s="590"/>
      <c r="O11" s="590"/>
      <c r="P11" s="590"/>
      <c r="Q11" s="590"/>
      <c r="R11" s="590"/>
      <c r="S11" s="590"/>
      <c r="T11" s="590"/>
    </row>
    <row r="12" spans="1:20" s="570" customFormat="1" ht="22.5">
      <c r="A12" s="1211"/>
      <c r="B12" s="1211"/>
      <c r="C12" s="1211">
        <v>1</v>
      </c>
      <c r="D12" s="623"/>
      <c r="F12" s="616" t="str">
        <f>"4."&amp;mergeValue(A12) &amp;"."&amp;mergeValue(B12)&amp;"."&amp;mergeValue(C12)</f>
        <v>4.1.1.1</v>
      </c>
      <c r="G12" s="622" t="s">
        <v>497</v>
      </c>
      <c r="H12" s="604" t="str">
        <f>IF(Территории!H13="","","" &amp; Территории!H13 &amp; "")</f>
        <v>город Нижний Новгород</v>
      </c>
      <c r="I12" s="581" t="s">
        <v>500</v>
      </c>
      <c r="J12" s="615"/>
      <c r="K12" s="590"/>
      <c r="L12" s="590"/>
      <c r="M12" s="590"/>
      <c r="N12" s="590"/>
      <c r="O12" s="590"/>
      <c r="P12" s="590"/>
      <c r="Q12" s="590"/>
      <c r="R12" s="590"/>
      <c r="S12" s="590"/>
      <c r="T12" s="590"/>
    </row>
    <row r="13" spans="1:20" s="570" customFormat="1" ht="56.25">
      <c r="A13" s="1211"/>
      <c r="B13" s="1211"/>
      <c r="C13" s="1211"/>
      <c r="D13" s="623">
        <v>1</v>
      </c>
      <c r="F13" s="616" t="str">
        <f>"4."&amp;mergeValue(A13) &amp;"."&amp;mergeValue(B13)&amp;"."&amp;mergeValue(C13)&amp;"."&amp;mergeValue(D13)</f>
        <v>4.1.1.1.1</v>
      </c>
      <c r="G13" s="633" t="s">
        <v>498</v>
      </c>
      <c r="H13" s="604" t="str">
        <f>IF(Территории!R14="","","" &amp; Территории!R14 &amp; "")</f>
        <v>город Нижний Новгород (22701000)</v>
      </c>
      <c r="I13" s="1105" t="s">
        <v>592</v>
      </c>
      <c r="J13" s="615"/>
      <c r="K13" s="590"/>
      <c r="L13" s="590"/>
      <c r="M13" s="590"/>
      <c r="N13" s="590"/>
      <c r="O13" s="590"/>
      <c r="P13" s="590"/>
      <c r="Q13" s="590"/>
      <c r="R13" s="590"/>
      <c r="S13" s="590"/>
      <c r="T13" s="590"/>
    </row>
    <row r="14" spans="1:20" s="613" customFormat="1" ht="3" customHeight="1">
      <c r="A14" s="614"/>
      <c r="B14" s="614"/>
      <c r="C14" s="614"/>
      <c r="D14" s="614"/>
      <c r="F14" s="625"/>
      <c r="G14" s="626"/>
      <c r="H14" s="627"/>
      <c r="I14" s="628"/>
      <c r="J14" s="614"/>
      <c r="K14" s="614"/>
      <c r="L14" s="614"/>
      <c r="M14" s="614"/>
      <c r="N14" s="614"/>
      <c r="O14" s="614"/>
      <c r="P14" s="614"/>
      <c r="Q14" s="614"/>
      <c r="R14" s="614"/>
      <c r="S14" s="614"/>
      <c r="T14" s="614"/>
    </row>
    <row r="15" spans="1:20" s="613" customFormat="1" ht="15" customHeight="1">
      <c r="A15" s="614"/>
      <c r="B15" s="614"/>
      <c r="C15" s="614"/>
      <c r="D15" s="614"/>
      <c r="F15" s="612"/>
      <c r="G15" s="1206" t="s">
        <v>594</v>
      </c>
      <c r="H15" s="1206"/>
      <c r="I15" s="594"/>
      <c r="J15" s="614"/>
      <c r="K15" s="614"/>
      <c r="L15" s="614"/>
      <c r="M15" s="614"/>
      <c r="N15" s="614"/>
      <c r="O15" s="614"/>
      <c r="P15" s="614"/>
      <c r="Q15" s="614"/>
      <c r="R15" s="614"/>
      <c r="S15" s="614"/>
      <c r="T15" s="61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0866141732283472" right="0.70866141732283472" top="0.74803149606299213" bottom="0.74803149606299213" header="0.31496062992125984" footer="0.31496062992125984"/>
  <pageSetup paperSize="9" scale="61" orientation="landscape" r:id="rId1"/>
  <drawing r:id="rId2"/>
</worksheet>
</file>

<file path=xl/worksheets/sheet21.xml><?xml version="1.0" encoding="utf-8"?>
<worksheet xmlns="http://schemas.openxmlformats.org/spreadsheetml/2006/main" xmlns:r="http://schemas.openxmlformats.org/officeDocument/2006/relationships">
  <sheetPr codeName="List06_4">
    <tabColor rgb="FFEAEBEE"/>
    <pageSetUpPr fitToPage="1"/>
  </sheetPr>
  <dimension ref="A1:CU34"/>
  <sheetViews>
    <sheetView showGridLines="0" topLeftCell="BJ18" zoomScaleNormal="100" workbookViewId="0">
      <selection activeCell="CE30" sqref="CE30"/>
    </sheetView>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customWidth="1"/>
    <col min="22" max="22" width="23.7109375" style="1061" customWidth="1"/>
    <col min="23" max="24" width="1.7109375" style="1061" hidden="1" customWidth="1"/>
    <col min="25" max="25" width="11.7109375" style="1061" customWidth="1"/>
    <col min="26" max="26" width="3.7109375" style="1061" customWidth="1"/>
    <col min="27" max="27" width="11.7109375" style="1061" customWidth="1"/>
    <col min="28" max="28" width="8.5703125" style="1061" customWidth="1"/>
    <col min="29" max="29" width="23.7109375" style="1061" customWidth="1"/>
    <col min="30" max="31" width="1.7109375" style="1061" hidden="1" customWidth="1"/>
    <col min="32" max="32" width="11.7109375" style="1061" customWidth="1"/>
    <col min="33" max="33" width="3.7109375" style="1061" customWidth="1"/>
    <col min="34" max="34" width="11.7109375" style="1061" customWidth="1"/>
    <col min="35" max="35" width="8.5703125" style="1061" customWidth="1"/>
    <col min="36" max="36" width="23.7109375" style="1061" customWidth="1"/>
    <col min="37" max="38" width="1.7109375" style="1061" hidden="1" customWidth="1"/>
    <col min="39" max="39" width="11.7109375" style="1061" customWidth="1"/>
    <col min="40" max="40" width="3.7109375" style="1061" customWidth="1"/>
    <col min="41" max="41" width="11.7109375" style="1061" customWidth="1"/>
    <col min="42" max="42" width="8.5703125" style="1061" customWidth="1"/>
    <col min="43" max="43" width="23.7109375" style="1061" customWidth="1"/>
    <col min="44" max="45" width="1.7109375" style="1061" hidden="1" customWidth="1"/>
    <col min="46" max="46" width="11.7109375" style="1061" customWidth="1"/>
    <col min="47" max="47" width="3.7109375" style="1061" customWidth="1"/>
    <col min="48" max="48" width="11.7109375" style="1061" customWidth="1"/>
    <col min="49" max="49" width="8.5703125" style="1061" customWidth="1"/>
    <col min="50" max="50" width="23.7109375" style="1061" customWidth="1"/>
    <col min="51" max="52" width="1.7109375" style="1061" hidden="1" customWidth="1"/>
    <col min="53" max="53" width="11.7109375" style="1061" customWidth="1"/>
    <col min="54" max="54" width="3.7109375" style="1061" customWidth="1"/>
    <col min="55" max="55" width="11.7109375" style="1061" customWidth="1"/>
    <col min="56" max="56" width="8.5703125" style="1061" customWidth="1"/>
    <col min="57" max="57" width="23.7109375" style="1061" customWidth="1"/>
    <col min="58" max="59" width="1.7109375" style="1061" hidden="1" customWidth="1"/>
    <col min="60" max="60" width="11.7109375" style="1061" customWidth="1"/>
    <col min="61" max="61" width="3.7109375" style="1061" customWidth="1"/>
    <col min="62" max="62" width="11.7109375" style="1061" customWidth="1"/>
    <col min="63" max="63" width="8.5703125" style="1061" customWidth="1"/>
    <col min="64" max="64" width="23.7109375" style="1061" customWidth="1"/>
    <col min="65" max="66" width="1.7109375" style="1061" hidden="1" customWidth="1"/>
    <col min="67" max="67" width="11.7109375" style="1061" customWidth="1"/>
    <col min="68" max="68" width="3.7109375" style="1061" customWidth="1"/>
    <col min="69" max="69" width="11.7109375" style="1061" customWidth="1"/>
    <col min="70" max="70" width="8.5703125" style="1061" customWidth="1"/>
    <col min="71" max="71" width="23.7109375" style="1061" customWidth="1"/>
    <col min="72" max="73" width="1.7109375" style="1061" hidden="1" customWidth="1"/>
    <col min="74" max="74" width="11.7109375" style="1061" customWidth="1"/>
    <col min="75" max="75" width="3.7109375" style="1061" customWidth="1"/>
    <col min="76" max="76" width="11.7109375" style="1061" customWidth="1"/>
    <col min="77" max="77" width="8.5703125" style="1061" customWidth="1"/>
    <col min="78" max="78" width="23.7109375" style="1061" customWidth="1"/>
    <col min="79" max="80" width="1.7109375" style="1061" hidden="1" customWidth="1"/>
    <col min="81" max="81" width="11.7109375" style="1061" customWidth="1"/>
    <col min="82" max="82" width="3.7109375" style="1061" customWidth="1"/>
    <col min="83" max="83" width="11.7109375" style="1061" customWidth="1"/>
    <col min="84" max="84" width="8.5703125" style="1061" hidden="1" customWidth="1"/>
    <col min="85" max="85" width="4.7109375" style="523" customWidth="1"/>
    <col min="86" max="86" width="115.7109375" style="523" customWidth="1"/>
    <col min="87" max="98" width="10.5703125" style="585"/>
    <col min="99" max="319" width="10.5703125" style="523"/>
    <col min="320" max="327" width="0" style="523" hidden="1" customWidth="1"/>
    <col min="328" max="330" width="3.7109375" style="523" customWidth="1"/>
    <col min="331" max="331" width="12.7109375" style="523" customWidth="1"/>
    <col min="332" max="332" width="47.42578125" style="523" customWidth="1"/>
    <col min="333" max="336" width="0" style="523" hidden="1" customWidth="1"/>
    <col min="337" max="337" width="11.7109375" style="523" customWidth="1"/>
    <col min="338" max="338" width="6.42578125" style="523" bestFit="1" customWidth="1"/>
    <col min="339" max="339" width="11.7109375" style="523" customWidth="1"/>
    <col min="340" max="340" width="0" style="523" hidden="1" customWidth="1"/>
    <col min="341" max="341" width="3.7109375" style="523" customWidth="1"/>
    <col min="342" max="342" width="11.140625" style="523" bestFit="1" customWidth="1"/>
    <col min="343" max="575" width="10.5703125" style="523"/>
    <col min="576" max="583" width="0" style="523" hidden="1" customWidth="1"/>
    <col min="584" max="586" width="3.7109375" style="523" customWidth="1"/>
    <col min="587" max="587" width="12.7109375" style="523" customWidth="1"/>
    <col min="588" max="588" width="47.42578125" style="523" customWidth="1"/>
    <col min="589" max="592" width="0" style="523" hidden="1" customWidth="1"/>
    <col min="593" max="593" width="11.7109375" style="523" customWidth="1"/>
    <col min="594" max="594" width="6.42578125" style="523" bestFit="1" customWidth="1"/>
    <col min="595" max="595" width="11.7109375" style="523" customWidth="1"/>
    <col min="596" max="596" width="0" style="523" hidden="1" customWidth="1"/>
    <col min="597" max="597" width="3.7109375" style="523" customWidth="1"/>
    <col min="598" max="598" width="11.140625" style="523" bestFit="1" customWidth="1"/>
    <col min="599" max="831" width="10.5703125" style="523"/>
    <col min="832" max="839" width="0" style="523" hidden="1" customWidth="1"/>
    <col min="840" max="842" width="3.7109375" style="523" customWidth="1"/>
    <col min="843" max="843" width="12.7109375" style="523" customWidth="1"/>
    <col min="844" max="844" width="47.42578125" style="523" customWidth="1"/>
    <col min="845" max="848" width="0" style="523" hidden="1" customWidth="1"/>
    <col min="849" max="849" width="11.7109375" style="523" customWidth="1"/>
    <col min="850" max="850" width="6.42578125" style="523" bestFit="1" customWidth="1"/>
    <col min="851" max="851" width="11.7109375" style="523" customWidth="1"/>
    <col min="852" max="852" width="0" style="523" hidden="1" customWidth="1"/>
    <col min="853" max="853" width="3.7109375" style="523" customWidth="1"/>
    <col min="854" max="854" width="11.140625" style="523" bestFit="1" customWidth="1"/>
    <col min="855" max="1087" width="10.5703125" style="523"/>
    <col min="1088" max="1095" width="0" style="523" hidden="1" customWidth="1"/>
    <col min="1096" max="1098" width="3.7109375" style="523" customWidth="1"/>
    <col min="1099" max="1099" width="12.7109375" style="523" customWidth="1"/>
    <col min="1100" max="1100" width="47.42578125" style="523" customWidth="1"/>
    <col min="1101" max="1104" width="0" style="523" hidden="1" customWidth="1"/>
    <col min="1105" max="1105" width="11.7109375" style="523" customWidth="1"/>
    <col min="1106" max="1106" width="6.42578125" style="523" bestFit="1" customWidth="1"/>
    <col min="1107" max="1107" width="11.7109375" style="523" customWidth="1"/>
    <col min="1108" max="1108" width="0" style="523" hidden="1" customWidth="1"/>
    <col min="1109" max="1109" width="3.7109375" style="523" customWidth="1"/>
    <col min="1110" max="1110" width="11.140625" style="523" bestFit="1" customWidth="1"/>
    <col min="1111" max="1343" width="10.5703125" style="523"/>
    <col min="1344" max="1351" width="0" style="523" hidden="1" customWidth="1"/>
    <col min="1352" max="1354" width="3.7109375" style="523" customWidth="1"/>
    <col min="1355" max="1355" width="12.7109375" style="523" customWidth="1"/>
    <col min="1356" max="1356" width="47.42578125" style="523" customWidth="1"/>
    <col min="1357" max="1360" width="0" style="523" hidden="1" customWidth="1"/>
    <col min="1361" max="1361" width="11.7109375" style="523" customWidth="1"/>
    <col min="1362" max="1362" width="6.42578125" style="523" bestFit="1" customWidth="1"/>
    <col min="1363" max="1363" width="11.7109375" style="523" customWidth="1"/>
    <col min="1364" max="1364" width="0" style="523" hidden="1" customWidth="1"/>
    <col min="1365" max="1365" width="3.7109375" style="523" customWidth="1"/>
    <col min="1366" max="1366" width="11.140625" style="523" bestFit="1" customWidth="1"/>
    <col min="1367" max="1599" width="10.5703125" style="523"/>
    <col min="1600" max="1607" width="0" style="523" hidden="1" customWidth="1"/>
    <col min="1608" max="1610" width="3.7109375" style="523" customWidth="1"/>
    <col min="1611" max="1611" width="12.7109375" style="523" customWidth="1"/>
    <col min="1612" max="1612" width="47.42578125" style="523" customWidth="1"/>
    <col min="1613" max="1616" width="0" style="523" hidden="1" customWidth="1"/>
    <col min="1617" max="1617" width="11.7109375" style="523" customWidth="1"/>
    <col min="1618" max="1618" width="6.42578125" style="523" bestFit="1" customWidth="1"/>
    <col min="1619" max="1619" width="11.7109375" style="523" customWidth="1"/>
    <col min="1620" max="1620" width="0" style="523" hidden="1" customWidth="1"/>
    <col min="1621" max="1621" width="3.7109375" style="523" customWidth="1"/>
    <col min="1622" max="1622" width="11.140625" style="523" bestFit="1" customWidth="1"/>
    <col min="1623" max="1855" width="10.5703125" style="523"/>
    <col min="1856" max="1863" width="0" style="523" hidden="1" customWidth="1"/>
    <col min="1864" max="1866" width="3.7109375" style="523" customWidth="1"/>
    <col min="1867" max="1867" width="12.7109375" style="523" customWidth="1"/>
    <col min="1868" max="1868" width="47.42578125" style="523" customWidth="1"/>
    <col min="1869" max="1872" width="0" style="523" hidden="1" customWidth="1"/>
    <col min="1873" max="1873" width="11.7109375" style="523" customWidth="1"/>
    <col min="1874" max="1874" width="6.42578125" style="523" bestFit="1" customWidth="1"/>
    <col min="1875" max="1875" width="11.7109375" style="523" customWidth="1"/>
    <col min="1876" max="1876" width="0" style="523" hidden="1" customWidth="1"/>
    <col min="1877" max="1877" width="3.7109375" style="523" customWidth="1"/>
    <col min="1878" max="1878" width="11.140625" style="523" bestFit="1" customWidth="1"/>
    <col min="1879" max="2111" width="10.5703125" style="523"/>
    <col min="2112" max="2119" width="0" style="523" hidden="1" customWidth="1"/>
    <col min="2120" max="2122" width="3.7109375" style="523" customWidth="1"/>
    <col min="2123" max="2123" width="12.7109375" style="523" customWidth="1"/>
    <col min="2124" max="2124" width="47.42578125" style="523" customWidth="1"/>
    <col min="2125" max="2128" width="0" style="523" hidden="1" customWidth="1"/>
    <col min="2129" max="2129" width="11.7109375" style="523" customWidth="1"/>
    <col min="2130" max="2130" width="6.42578125" style="523" bestFit="1" customWidth="1"/>
    <col min="2131" max="2131" width="11.7109375" style="523" customWidth="1"/>
    <col min="2132" max="2132" width="0" style="523" hidden="1" customWidth="1"/>
    <col min="2133" max="2133" width="3.7109375" style="523" customWidth="1"/>
    <col min="2134" max="2134" width="11.140625" style="523" bestFit="1" customWidth="1"/>
    <col min="2135" max="2367" width="10.5703125" style="523"/>
    <col min="2368" max="2375" width="0" style="523" hidden="1" customWidth="1"/>
    <col min="2376" max="2378" width="3.7109375" style="523" customWidth="1"/>
    <col min="2379" max="2379" width="12.7109375" style="523" customWidth="1"/>
    <col min="2380" max="2380" width="47.42578125" style="523" customWidth="1"/>
    <col min="2381" max="2384" width="0" style="523" hidden="1" customWidth="1"/>
    <col min="2385" max="2385" width="11.7109375" style="523" customWidth="1"/>
    <col min="2386" max="2386" width="6.42578125" style="523" bestFit="1" customWidth="1"/>
    <col min="2387" max="2387" width="11.7109375" style="523" customWidth="1"/>
    <col min="2388" max="2388" width="0" style="523" hidden="1" customWidth="1"/>
    <col min="2389" max="2389" width="3.7109375" style="523" customWidth="1"/>
    <col min="2390" max="2390" width="11.140625" style="523" bestFit="1" customWidth="1"/>
    <col min="2391" max="2623" width="10.5703125" style="523"/>
    <col min="2624" max="2631" width="0" style="523" hidden="1" customWidth="1"/>
    <col min="2632" max="2634" width="3.7109375" style="523" customWidth="1"/>
    <col min="2635" max="2635" width="12.7109375" style="523" customWidth="1"/>
    <col min="2636" max="2636" width="47.42578125" style="523" customWidth="1"/>
    <col min="2637" max="2640" width="0" style="523" hidden="1" customWidth="1"/>
    <col min="2641" max="2641" width="11.7109375" style="523" customWidth="1"/>
    <col min="2642" max="2642" width="6.42578125" style="523" bestFit="1" customWidth="1"/>
    <col min="2643" max="2643" width="11.7109375" style="523" customWidth="1"/>
    <col min="2644" max="2644" width="0" style="523" hidden="1" customWidth="1"/>
    <col min="2645" max="2645" width="3.7109375" style="523" customWidth="1"/>
    <col min="2646" max="2646" width="11.140625" style="523" bestFit="1" customWidth="1"/>
    <col min="2647" max="2879" width="10.5703125" style="523"/>
    <col min="2880" max="2887" width="0" style="523" hidden="1" customWidth="1"/>
    <col min="2888" max="2890" width="3.7109375" style="523" customWidth="1"/>
    <col min="2891" max="2891" width="12.7109375" style="523" customWidth="1"/>
    <col min="2892" max="2892" width="47.42578125" style="523" customWidth="1"/>
    <col min="2893" max="2896" width="0" style="523" hidden="1" customWidth="1"/>
    <col min="2897" max="2897" width="11.7109375" style="523" customWidth="1"/>
    <col min="2898" max="2898" width="6.42578125" style="523" bestFit="1" customWidth="1"/>
    <col min="2899" max="2899" width="11.7109375" style="523" customWidth="1"/>
    <col min="2900" max="2900" width="0" style="523" hidden="1" customWidth="1"/>
    <col min="2901" max="2901" width="3.7109375" style="523" customWidth="1"/>
    <col min="2902" max="2902" width="11.140625" style="523" bestFit="1" customWidth="1"/>
    <col min="2903" max="3135" width="10.5703125" style="523"/>
    <col min="3136" max="3143" width="0" style="523" hidden="1" customWidth="1"/>
    <col min="3144" max="3146" width="3.7109375" style="523" customWidth="1"/>
    <col min="3147" max="3147" width="12.7109375" style="523" customWidth="1"/>
    <col min="3148" max="3148" width="47.42578125" style="523" customWidth="1"/>
    <col min="3149" max="3152" width="0" style="523" hidden="1" customWidth="1"/>
    <col min="3153" max="3153" width="11.7109375" style="523" customWidth="1"/>
    <col min="3154" max="3154" width="6.42578125" style="523" bestFit="1" customWidth="1"/>
    <col min="3155" max="3155" width="11.7109375" style="523" customWidth="1"/>
    <col min="3156" max="3156" width="0" style="523" hidden="1" customWidth="1"/>
    <col min="3157" max="3157" width="3.7109375" style="523" customWidth="1"/>
    <col min="3158" max="3158" width="11.140625" style="523" bestFit="1" customWidth="1"/>
    <col min="3159" max="3391" width="10.5703125" style="523"/>
    <col min="3392" max="3399" width="0" style="523" hidden="1" customWidth="1"/>
    <col min="3400" max="3402" width="3.7109375" style="523" customWidth="1"/>
    <col min="3403" max="3403" width="12.7109375" style="523" customWidth="1"/>
    <col min="3404" max="3404" width="47.42578125" style="523" customWidth="1"/>
    <col min="3405" max="3408" width="0" style="523" hidden="1" customWidth="1"/>
    <col min="3409" max="3409" width="11.7109375" style="523" customWidth="1"/>
    <col min="3410" max="3410" width="6.42578125" style="523" bestFit="1" customWidth="1"/>
    <col min="3411" max="3411" width="11.7109375" style="523" customWidth="1"/>
    <col min="3412" max="3412" width="0" style="523" hidden="1" customWidth="1"/>
    <col min="3413" max="3413" width="3.7109375" style="523" customWidth="1"/>
    <col min="3414" max="3414" width="11.140625" style="523" bestFit="1" customWidth="1"/>
    <col min="3415" max="3647" width="10.5703125" style="523"/>
    <col min="3648" max="3655" width="0" style="523" hidden="1" customWidth="1"/>
    <col min="3656" max="3658" width="3.7109375" style="523" customWidth="1"/>
    <col min="3659" max="3659" width="12.7109375" style="523" customWidth="1"/>
    <col min="3660" max="3660" width="47.42578125" style="523" customWidth="1"/>
    <col min="3661" max="3664" width="0" style="523" hidden="1" customWidth="1"/>
    <col min="3665" max="3665" width="11.7109375" style="523" customWidth="1"/>
    <col min="3666" max="3666" width="6.42578125" style="523" bestFit="1" customWidth="1"/>
    <col min="3667" max="3667" width="11.7109375" style="523" customWidth="1"/>
    <col min="3668" max="3668" width="0" style="523" hidden="1" customWidth="1"/>
    <col min="3669" max="3669" width="3.7109375" style="523" customWidth="1"/>
    <col min="3670" max="3670" width="11.140625" style="523" bestFit="1" customWidth="1"/>
    <col min="3671" max="3903" width="10.5703125" style="523"/>
    <col min="3904" max="3911" width="0" style="523" hidden="1" customWidth="1"/>
    <col min="3912" max="3914" width="3.7109375" style="523" customWidth="1"/>
    <col min="3915" max="3915" width="12.7109375" style="523" customWidth="1"/>
    <col min="3916" max="3916" width="47.42578125" style="523" customWidth="1"/>
    <col min="3917" max="3920" width="0" style="523" hidden="1" customWidth="1"/>
    <col min="3921" max="3921" width="11.7109375" style="523" customWidth="1"/>
    <col min="3922" max="3922" width="6.42578125" style="523" bestFit="1" customWidth="1"/>
    <col min="3923" max="3923" width="11.7109375" style="523" customWidth="1"/>
    <col min="3924" max="3924" width="0" style="523" hidden="1" customWidth="1"/>
    <col min="3925" max="3925" width="3.7109375" style="523" customWidth="1"/>
    <col min="3926" max="3926" width="11.140625" style="523" bestFit="1" customWidth="1"/>
    <col min="3927" max="4159" width="10.5703125" style="523"/>
    <col min="4160" max="4167" width="0" style="523" hidden="1" customWidth="1"/>
    <col min="4168" max="4170" width="3.7109375" style="523" customWidth="1"/>
    <col min="4171" max="4171" width="12.7109375" style="523" customWidth="1"/>
    <col min="4172" max="4172" width="47.42578125" style="523" customWidth="1"/>
    <col min="4173" max="4176" width="0" style="523" hidden="1" customWidth="1"/>
    <col min="4177" max="4177" width="11.7109375" style="523" customWidth="1"/>
    <col min="4178" max="4178" width="6.42578125" style="523" bestFit="1" customWidth="1"/>
    <col min="4179" max="4179" width="11.7109375" style="523" customWidth="1"/>
    <col min="4180" max="4180" width="0" style="523" hidden="1" customWidth="1"/>
    <col min="4181" max="4181" width="3.7109375" style="523" customWidth="1"/>
    <col min="4182" max="4182" width="11.140625" style="523" bestFit="1" customWidth="1"/>
    <col min="4183" max="4415" width="10.5703125" style="523"/>
    <col min="4416" max="4423" width="0" style="523" hidden="1" customWidth="1"/>
    <col min="4424" max="4426" width="3.7109375" style="523" customWidth="1"/>
    <col min="4427" max="4427" width="12.7109375" style="523" customWidth="1"/>
    <col min="4428" max="4428" width="47.42578125" style="523" customWidth="1"/>
    <col min="4429" max="4432" width="0" style="523" hidden="1" customWidth="1"/>
    <col min="4433" max="4433" width="11.7109375" style="523" customWidth="1"/>
    <col min="4434" max="4434" width="6.42578125" style="523" bestFit="1" customWidth="1"/>
    <col min="4435" max="4435" width="11.7109375" style="523" customWidth="1"/>
    <col min="4436" max="4436" width="0" style="523" hidden="1" customWidth="1"/>
    <col min="4437" max="4437" width="3.7109375" style="523" customWidth="1"/>
    <col min="4438" max="4438" width="11.140625" style="523" bestFit="1" customWidth="1"/>
    <col min="4439" max="4671" width="10.5703125" style="523"/>
    <col min="4672" max="4679" width="0" style="523" hidden="1" customWidth="1"/>
    <col min="4680" max="4682" width="3.7109375" style="523" customWidth="1"/>
    <col min="4683" max="4683" width="12.7109375" style="523" customWidth="1"/>
    <col min="4684" max="4684" width="47.42578125" style="523" customWidth="1"/>
    <col min="4685" max="4688" width="0" style="523" hidden="1" customWidth="1"/>
    <col min="4689" max="4689" width="11.7109375" style="523" customWidth="1"/>
    <col min="4690" max="4690" width="6.42578125" style="523" bestFit="1" customWidth="1"/>
    <col min="4691" max="4691" width="11.7109375" style="523" customWidth="1"/>
    <col min="4692" max="4692" width="0" style="523" hidden="1" customWidth="1"/>
    <col min="4693" max="4693" width="3.7109375" style="523" customWidth="1"/>
    <col min="4694" max="4694" width="11.140625" style="523" bestFit="1" customWidth="1"/>
    <col min="4695" max="4927" width="10.5703125" style="523"/>
    <col min="4928" max="4935" width="0" style="523" hidden="1" customWidth="1"/>
    <col min="4936" max="4938" width="3.7109375" style="523" customWidth="1"/>
    <col min="4939" max="4939" width="12.7109375" style="523" customWidth="1"/>
    <col min="4940" max="4940" width="47.42578125" style="523" customWidth="1"/>
    <col min="4941" max="4944" width="0" style="523" hidden="1" customWidth="1"/>
    <col min="4945" max="4945" width="11.7109375" style="523" customWidth="1"/>
    <col min="4946" max="4946" width="6.42578125" style="523" bestFit="1" customWidth="1"/>
    <col min="4947" max="4947" width="11.7109375" style="523" customWidth="1"/>
    <col min="4948" max="4948" width="0" style="523" hidden="1" customWidth="1"/>
    <col min="4949" max="4949" width="3.7109375" style="523" customWidth="1"/>
    <col min="4950" max="4950" width="11.140625" style="523" bestFit="1" customWidth="1"/>
    <col min="4951" max="5183" width="10.5703125" style="523"/>
    <col min="5184" max="5191" width="0" style="523" hidden="1" customWidth="1"/>
    <col min="5192" max="5194" width="3.7109375" style="523" customWidth="1"/>
    <col min="5195" max="5195" width="12.7109375" style="523" customWidth="1"/>
    <col min="5196" max="5196" width="47.42578125" style="523" customWidth="1"/>
    <col min="5197" max="5200" width="0" style="523" hidden="1" customWidth="1"/>
    <col min="5201" max="5201" width="11.7109375" style="523" customWidth="1"/>
    <col min="5202" max="5202" width="6.42578125" style="523" bestFit="1" customWidth="1"/>
    <col min="5203" max="5203" width="11.7109375" style="523" customWidth="1"/>
    <col min="5204" max="5204" width="0" style="523" hidden="1" customWidth="1"/>
    <col min="5205" max="5205" width="3.7109375" style="523" customWidth="1"/>
    <col min="5206" max="5206" width="11.140625" style="523" bestFit="1" customWidth="1"/>
    <col min="5207" max="5439" width="10.5703125" style="523"/>
    <col min="5440" max="5447" width="0" style="523" hidden="1" customWidth="1"/>
    <col min="5448" max="5450" width="3.7109375" style="523" customWidth="1"/>
    <col min="5451" max="5451" width="12.7109375" style="523" customWidth="1"/>
    <col min="5452" max="5452" width="47.42578125" style="523" customWidth="1"/>
    <col min="5453" max="5456" width="0" style="523" hidden="1" customWidth="1"/>
    <col min="5457" max="5457" width="11.7109375" style="523" customWidth="1"/>
    <col min="5458" max="5458" width="6.42578125" style="523" bestFit="1" customWidth="1"/>
    <col min="5459" max="5459" width="11.7109375" style="523" customWidth="1"/>
    <col min="5460" max="5460" width="0" style="523" hidden="1" customWidth="1"/>
    <col min="5461" max="5461" width="3.7109375" style="523" customWidth="1"/>
    <col min="5462" max="5462" width="11.140625" style="523" bestFit="1" customWidth="1"/>
    <col min="5463" max="5695" width="10.5703125" style="523"/>
    <col min="5696" max="5703" width="0" style="523" hidden="1" customWidth="1"/>
    <col min="5704" max="5706" width="3.7109375" style="523" customWidth="1"/>
    <col min="5707" max="5707" width="12.7109375" style="523" customWidth="1"/>
    <col min="5708" max="5708" width="47.42578125" style="523" customWidth="1"/>
    <col min="5709" max="5712" width="0" style="523" hidden="1" customWidth="1"/>
    <col min="5713" max="5713" width="11.7109375" style="523" customWidth="1"/>
    <col min="5714" max="5714" width="6.42578125" style="523" bestFit="1" customWidth="1"/>
    <col min="5715" max="5715" width="11.7109375" style="523" customWidth="1"/>
    <col min="5716" max="5716" width="0" style="523" hidden="1" customWidth="1"/>
    <col min="5717" max="5717" width="3.7109375" style="523" customWidth="1"/>
    <col min="5718" max="5718" width="11.140625" style="523" bestFit="1" customWidth="1"/>
    <col min="5719" max="5951" width="10.5703125" style="523"/>
    <col min="5952" max="5959" width="0" style="523" hidden="1" customWidth="1"/>
    <col min="5960" max="5962" width="3.7109375" style="523" customWidth="1"/>
    <col min="5963" max="5963" width="12.7109375" style="523" customWidth="1"/>
    <col min="5964" max="5964" width="47.42578125" style="523" customWidth="1"/>
    <col min="5965" max="5968" width="0" style="523" hidden="1" customWidth="1"/>
    <col min="5969" max="5969" width="11.7109375" style="523" customWidth="1"/>
    <col min="5970" max="5970" width="6.42578125" style="523" bestFit="1" customWidth="1"/>
    <col min="5971" max="5971" width="11.7109375" style="523" customWidth="1"/>
    <col min="5972" max="5972" width="0" style="523" hidden="1" customWidth="1"/>
    <col min="5973" max="5973" width="3.7109375" style="523" customWidth="1"/>
    <col min="5974" max="5974" width="11.140625" style="523" bestFit="1" customWidth="1"/>
    <col min="5975" max="6207" width="10.5703125" style="523"/>
    <col min="6208" max="6215" width="0" style="523" hidden="1" customWidth="1"/>
    <col min="6216" max="6218" width="3.7109375" style="523" customWidth="1"/>
    <col min="6219" max="6219" width="12.7109375" style="523" customWidth="1"/>
    <col min="6220" max="6220" width="47.42578125" style="523" customWidth="1"/>
    <col min="6221" max="6224" width="0" style="523" hidden="1" customWidth="1"/>
    <col min="6225" max="6225" width="11.7109375" style="523" customWidth="1"/>
    <col min="6226" max="6226" width="6.42578125" style="523" bestFit="1" customWidth="1"/>
    <col min="6227" max="6227" width="11.7109375" style="523" customWidth="1"/>
    <col min="6228" max="6228" width="0" style="523" hidden="1" customWidth="1"/>
    <col min="6229" max="6229" width="3.7109375" style="523" customWidth="1"/>
    <col min="6230" max="6230" width="11.140625" style="523" bestFit="1" customWidth="1"/>
    <col min="6231" max="6463" width="10.5703125" style="523"/>
    <col min="6464" max="6471" width="0" style="523" hidden="1" customWidth="1"/>
    <col min="6472" max="6474" width="3.7109375" style="523" customWidth="1"/>
    <col min="6475" max="6475" width="12.7109375" style="523" customWidth="1"/>
    <col min="6476" max="6476" width="47.42578125" style="523" customWidth="1"/>
    <col min="6477" max="6480" width="0" style="523" hidden="1" customWidth="1"/>
    <col min="6481" max="6481" width="11.7109375" style="523" customWidth="1"/>
    <col min="6482" max="6482" width="6.42578125" style="523" bestFit="1" customWidth="1"/>
    <col min="6483" max="6483" width="11.7109375" style="523" customWidth="1"/>
    <col min="6484" max="6484" width="0" style="523" hidden="1" customWidth="1"/>
    <col min="6485" max="6485" width="3.7109375" style="523" customWidth="1"/>
    <col min="6486" max="6486" width="11.140625" style="523" bestFit="1" customWidth="1"/>
    <col min="6487" max="6719" width="10.5703125" style="523"/>
    <col min="6720" max="6727" width="0" style="523" hidden="1" customWidth="1"/>
    <col min="6728" max="6730" width="3.7109375" style="523" customWidth="1"/>
    <col min="6731" max="6731" width="12.7109375" style="523" customWidth="1"/>
    <col min="6732" max="6732" width="47.42578125" style="523" customWidth="1"/>
    <col min="6733" max="6736" width="0" style="523" hidden="1" customWidth="1"/>
    <col min="6737" max="6737" width="11.7109375" style="523" customWidth="1"/>
    <col min="6738" max="6738" width="6.42578125" style="523" bestFit="1" customWidth="1"/>
    <col min="6739" max="6739" width="11.7109375" style="523" customWidth="1"/>
    <col min="6740" max="6740" width="0" style="523" hidden="1" customWidth="1"/>
    <col min="6741" max="6741" width="3.7109375" style="523" customWidth="1"/>
    <col min="6742" max="6742" width="11.140625" style="523" bestFit="1" customWidth="1"/>
    <col min="6743" max="6975" width="10.5703125" style="523"/>
    <col min="6976" max="6983" width="0" style="523" hidden="1" customWidth="1"/>
    <col min="6984" max="6986" width="3.7109375" style="523" customWidth="1"/>
    <col min="6987" max="6987" width="12.7109375" style="523" customWidth="1"/>
    <col min="6988" max="6988" width="47.42578125" style="523" customWidth="1"/>
    <col min="6989" max="6992" width="0" style="523" hidden="1" customWidth="1"/>
    <col min="6993" max="6993" width="11.7109375" style="523" customWidth="1"/>
    <col min="6994" max="6994" width="6.42578125" style="523" bestFit="1" customWidth="1"/>
    <col min="6995" max="6995" width="11.7109375" style="523" customWidth="1"/>
    <col min="6996" max="6996" width="0" style="523" hidden="1" customWidth="1"/>
    <col min="6997" max="6997" width="3.7109375" style="523" customWidth="1"/>
    <col min="6998" max="6998" width="11.140625" style="523" bestFit="1" customWidth="1"/>
    <col min="6999" max="7231" width="10.5703125" style="523"/>
    <col min="7232" max="7239" width="0" style="523" hidden="1" customWidth="1"/>
    <col min="7240" max="7242" width="3.7109375" style="523" customWidth="1"/>
    <col min="7243" max="7243" width="12.7109375" style="523" customWidth="1"/>
    <col min="7244" max="7244" width="47.42578125" style="523" customWidth="1"/>
    <col min="7245" max="7248" width="0" style="523" hidden="1" customWidth="1"/>
    <col min="7249" max="7249" width="11.7109375" style="523" customWidth="1"/>
    <col min="7250" max="7250" width="6.42578125" style="523" bestFit="1" customWidth="1"/>
    <col min="7251" max="7251" width="11.7109375" style="523" customWidth="1"/>
    <col min="7252" max="7252" width="0" style="523" hidden="1" customWidth="1"/>
    <col min="7253" max="7253" width="3.7109375" style="523" customWidth="1"/>
    <col min="7254" max="7254" width="11.140625" style="523" bestFit="1" customWidth="1"/>
    <col min="7255" max="7487" width="10.5703125" style="523"/>
    <col min="7488" max="7495" width="0" style="523" hidden="1" customWidth="1"/>
    <col min="7496" max="7498" width="3.7109375" style="523" customWidth="1"/>
    <col min="7499" max="7499" width="12.7109375" style="523" customWidth="1"/>
    <col min="7500" max="7500" width="47.42578125" style="523" customWidth="1"/>
    <col min="7501" max="7504" width="0" style="523" hidden="1" customWidth="1"/>
    <col min="7505" max="7505" width="11.7109375" style="523" customWidth="1"/>
    <col min="7506" max="7506" width="6.42578125" style="523" bestFit="1" customWidth="1"/>
    <col min="7507" max="7507" width="11.7109375" style="523" customWidth="1"/>
    <col min="7508" max="7508" width="0" style="523" hidden="1" customWidth="1"/>
    <col min="7509" max="7509" width="3.7109375" style="523" customWidth="1"/>
    <col min="7510" max="7510" width="11.140625" style="523" bestFit="1" customWidth="1"/>
    <col min="7511" max="7743" width="10.5703125" style="523"/>
    <col min="7744" max="7751" width="0" style="523" hidden="1" customWidth="1"/>
    <col min="7752" max="7754" width="3.7109375" style="523" customWidth="1"/>
    <col min="7755" max="7755" width="12.7109375" style="523" customWidth="1"/>
    <col min="7756" max="7756" width="47.42578125" style="523" customWidth="1"/>
    <col min="7757" max="7760" width="0" style="523" hidden="1" customWidth="1"/>
    <col min="7761" max="7761" width="11.7109375" style="523" customWidth="1"/>
    <col min="7762" max="7762" width="6.42578125" style="523" bestFit="1" customWidth="1"/>
    <col min="7763" max="7763" width="11.7109375" style="523" customWidth="1"/>
    <col min="7764" max="7764" width="0" style="523" hidden="1" customWidth="1"/>
    <col min="7765" max="7765" width="3.7109375" style="523" customWidth="1"/>
    <col min="7766" max="7766" width="11.140625" style="523" bestFit="1" customWidth="1"/>
    <col min="7767" max="7999" width="10.5703125" style="523"/>
    <col min="8000" max="8007" width="0" style="523" hidden="1" customWidth="1"/>
    <col min="8008" max="8010" width="3.7109375" style="523" customWidth="1"/>
    <col min="8011" max="8011" width="12.7109375" style="523" customWidth="1"/>
    <col min="8012" max="8012" width="47.42578125" style="523" customWidth="1"/>
    <col min="8013" max="8016" width="0" style="523" hidden="1" customWidth="1"/>
    <col min="8017" max="8017" width="11.7109375" style="523" customWidth="1"/>
    <col min="8018" max="8018" width="6.42578125" style="523" bestFit="1" customWidth="1"/>
    <col min="8019" max="8019" width="11.7109375" style="523" customWidth="1"/>
    <col min="8020" max="8020" width="0" style="523" hidden="1" customWidth="1"/>
    <col min="8021" max="8021" width="3.7109375" style="523" customWidth="1"/>
    <col min="8022" max="8022" width="11.140625" style="523" bestFit="1" customWidth="1"/>
    <col min="8023" max="8255" width="10.5703125" style="523"/>
    <col min="8256" max="8263" width="0" style="523" hidden="1" customWidth="1"/>
    <col min="8264" max="8266" width="3.7109375" style="523" customWidth="1"/>
    <col min="8267" max="8267" width="12.7109375" style="523" customWidth="1"/>
    <col min="8268" max="8268" width="47.42578125" style="523" customWidth="1"/>
    <col min="8269" max="8272" width="0" style="523" hidden="1" customWidth="1"/>
    <col min="8273" max="8273" width="11.7109375" style="523" customWidth="1"/>
    <col min="8274" max="8274" width="6.42578125" style="523" bestFit="1" customWidth="1"/>
    <col min="8275" max="8275" width="11.7109375" style="523" customWidth="1"/>
    <col min="8276" max="8276" width="0" style="523" hidden="1" customWidth="1"/>
    <col min="8277" max="8277" width="3.7109375" style="523" customWidth="1"/>
    <col min="8278" max="8278" width="11.140625" style="523" bestFit="1" customWidth="1"/>
    <col min="8279" max="8511" width="10.5703125" style="523"/>
    <col min="8512" max="8519" width="0" style="523" hidden="1" customWidth="1"/>
    <col min="8520" max="8522" width="3.7109375" style="523" customWidth="1"/>
    <col min="8523" max="8523" width="12.7109375" style="523" customWidth="1"/>
    <col min="8524" max="8524" width="47.42578125" style="523" customWidth="1"/>
    <col min="8525" max="8528" width="0" style="523" hidden="1" customWidth="1"/>
    <col min="8529" max="8529" width="11.7109375" style="523" customWidth="1"/>
    <col min="8530" max="8530" width="6.42578125" style="523" bestFit="1" customWidth="1"/>
    <col min="8531" max="8531" width="11.7109375" style="523" customWidth="1"/>
    <col min="8532" max="8532" width="0" style="523" hidden="1" customWidth="1"/>
    <col min="8533" max="8533" width="3.7109375" style="523" customWidth="1"/>
    <col min="8534" max="8534" width="11.140625" style="523" bestFit="1" customWidth="1"/>
    <col min="8535" max="8767" width="10.5703125" style="523"/>
    <col min="8768" max="8775" width="0" style="523" hidden="1" customWidth="1"/>
    <col min="8776" max="8778" width="3.7109375" style="523" customWidth="1"/>
    <col min="8779" max="8779" width="12.7109375" style="523" customWidth="1"/>
    <col min="8780" max="8780" width="47.42578125" style="523" customWidth="1"/>
    <col min="8781" max="8784" width="0" style="523" hidden="1" customWidth="1"/>
    <col min="8785" max="8785" width="11.7109375" style="523" customWidth="1"/>
    <col min="8786" max="8786" width="6.42578125" style="523" bestFit="1" customWidth="1"/>
    <col min="8787" max="8787" width="11.7109375" style="523" customWidth="1"/>
    <col min="8788" max="8788" width="0" style="523" hidden="1" customWidth="1"/>
    <col min="8789" max="8789" width="3.7109375" style="523" customWidth="1"/>
    <col min="8790" max="8790" width="11.140625" style="523" bestFit="1" customWidth="1"/>
    <col min="8791" max="9023" width="10.5703125" style="523"/>
    <col min="9024" max="9031" width="0" style="523" hidden="1" customWidth="1"/>
    <col min="9032" max="9034" width="3.7109375" style="523" customWidth="1"/>
    <col min="9035" max="9035" width="12.7109375" style="523" customWidth="1"/>
    <col min="9036" max="9036" width="47.42578125" style="523" customWidth="1"/>
    <col min="9037" max="9040" width="0" style="523" hidden="1" customWidth="1"/>
    <col min="9041" max="9041" width="11.7109375" style="523" customWidth="1"/>
    <col min="9042" max="9042" width="6.42578125" style="523" bestFit="1" customWidth="1"/>
    <col min="9043" max="9043" width="11.7109375" style="523" customWidth="1"/>
    <col min="9044" max="9044" width="0" style="523" hidden="1" customWidth="1"/>
    <col min="9045" max="9045" width="3.7109375" style="523" customWidth="1"/>
    <col min="9046" max="9046" width="11.140625" style="523" bestFit="1" customWidth="1"/>
    <col min="9047" max="9279" width="10.5703125" style="523"/>
    <col min="9280" max="9287" width="0" style="523" hidden="1" customWidth="1"/>
    <col min="9288" max="9290" width="3.7109375" style="523" customWidth="1"/>
    <col min="9291" max="9291" width="12.7109375" style="523" customWidth="1"/>
    <col min="9292" max="9292" width="47.42578125" style="523" customWidth="1"/>
    <col min="9293" max="9296" width="0" style="523" hidden="1" customWidth="1"/>
    <col min="9297" max="9297" width="11.7109375" style="523" customWidth="1"/>
    <col min="9298" max="9298" width="6.42578125" style="523" bestFit="1" customWidth="1"/>
    <col min="9299" max="9299" width="11.7109375" style="523" customWidth="1"/>
    <col min="9300" max="9300" width="0" style="523" hidden="1" customWidth="1"/>
    <col min="9301" max="9301" width="3.7109375" style="523" customWidth="1"/>
    <col min="9302" max="9302" width="11.140625" style="523" bestFit="1" customWidth="1"/>
    <col min="9303" max="9535" width="10.5703125" style="523"/>
    <col min="9536" max="9543" width="0" style="523" hidden="1" customWidth="1"/>
    <col min="9544" max="9546" width="3.7109375" style="523" customWidth="1"/>
    <col min="9547" max="9547" width="12.7109375" style="523" customWidth="1"/>
    <col min="9548" max="9548" width="47.42578125" style="523" customWidth="1"/>
    <col min="9549" max="9552" width="0" style="523" hidden="1" customWidth="1"/>
    <col min="9553" max="9553" width="11.7109375" style="523" customWidth="1"/>
    <col min="9554" max="9554" width="6.42578125" style="523" bestFit="1" customWidth="1"/>
    <col min="9555" max="9555" width="11.7109375" style="523" customWidth="1"/>
    <col min="9556" max="9556" width="0" style="523" hidden="1" customWidth="1"/>
    <col min="9557" max="9557" width="3.7109375" style="523" customWidth="1"/>
    <col min="9558" max="9558" width="11.140625" style="523" bestFit="1" customWidth="1"/>
    <col min="9559" max="9791" width="10.5703125" style="523"/>
    <col min="9792" max="9799" width="0" style="523" hidden="1" customWidth="1"/>
    <col min="9800" max="9802" width="3.7109375" style="523" customWidth="1"/>
    <col min="9803" max="9803" width="12.7109375" style="523" customWidth="1"/>
    <col min="9804" max="9804" width="47.42578125" style="523" customWidth="1"/>
    <col min="9805" max="9808" width="0" style="523" hidden="1" customWidth="1"/>
    <col min="9809" max="9809" width="11.7109375" style="523" customWidth="1"/>
    <col min="9810" max="9810" width="6.42578125" style="523" bestFit="1" customWidth="1"/>
    <col min="9811" max="9811" width="11.7109375" style="523" customWidth="1"/>
    <col min="9812" max="9812" width="0" style="523" hidden="1" customWidth="1"/>
    <col min="9813" max="9813" width="3.7109375" style="523" customWidth="1"/>
    <col min="9814" max="9814" width="11.140625" style="523" bestFit="1" customWidth="1"/>
    <col min="9815" max="10047" width="10.5703125" style="523"/>
    <col min="10048" max="10055" width="0" style="523" hidden="1" customWidth="1"/>
    <col min="10056" max="10058" width="3.7109375" style="523" customWidth="1"/>
    <col min="10059" max="10059" width="12.7109375" style="523" customWidth="1"/>
    <col min="10060" max="10060" width="47.42578125" style="523" customWidth="1"/>
    <col min="10061" max="10064" width="0" style="523" hidden="1" customWidth="1"/>
    <col min="10065" max="10065" width="11.7109375" style="523" customWidth="1"/>
    <col min="10066" max="10066" width="6.42578125" style="523" bestFit="1" customWidth="1"/>
    <col min="10067" max="10067" width="11.7109375" style="523" customWidth="1"/>
    <col min="10068" max="10068" width="0" style="523" hidden="1" customWidth="1"/>
    <col min="10069" max="10069" width="3.7109375" style="523" customWidth="1"/>
    <col min="10070" max="10070" width="11.140625" style="523" bestFit="1" customWidth="1"/>
    <col min="10071" max="10303" width="10.5703125" style="523"/>
    <col min="10304" max="10311" width="0" style="523" hidden="1" customWidth="1"/>
    <col min="10312" max="10314" width="3.7109375" style="523" customWidth="1"/>
    <col min="10315" max="10315" width="12.7109375" style="523" customWidth="1"/>
    <col min="10316" max="10316" width="47.42578125" style="523" customWidth="1"/>
    <col min="10317" max="10320" width="0" style="523" hidden="1" customWidth="1"/>
    <col min="10321" max="10321" width="11.7109375" style="523" customWidth="1"/>
    <col min="10322" max="10322" width="6.42578125" style="523" bestFit="1" customWidth="1"/>
    <col min="10323" max="10323" width="11.7109375" style="523" customWidth="1"/>
    <col min="10324" max="10324" width="0" style="523" hidden="1" customWidth="1"/>
    <col min="10325" max="10325" width="3.7109375" style="523" customWidth="1"/>
    <col min="10326" max="10326" width="11.140625" style="523" bestFit="1" customWidth="1"/>
    <col min="10327" max="10559" width="10.5703125" style="523"/>
    <col min="10560" max="10567" width="0" style="523" hidden="1" customWidth="1"/>
    <col min="10568" max="10570" width="3.7109375" style="523" customWidth="1"/>
    <col min="10571" max="10571" width="12.7109375" style="523" customWidth="1"/>
    <col min="10572" max="10572" width="47.42578125" style="523" customWidth="1"/>
    <col min="10573" max="10576" width="0" style="523" hidden="1" customWidth="1"/>
    <col min="10577" max="10577" width="11.7109375" style="523" customWidth="1"/>
    <col min="10578" max="10578" width="6.42578125" style="523" bestFit="1" customWidth="1"/>
    <col min="10579" max="10579" width="11.7109375" style="523" customWidth="1"/>
    <col min="10580" max="10580" width="0" style="523" hidden="1" customWidth="1"/>
    <col min="10581" max="10581" width="3.7109375" style="523" customWidth="1"/>
    <col min="10582" max="10582" width="11.140625" style="523" bestFit="1" customWidth="1"/>
    <col min="10583" max="10815" width="10.5703125" style="523"/>
    <col min="10816" max="10823" width="0" style="523" hidden="1" customWidth="1"/>
    <col min="10824" max="10826" width="3.7109375" style="523" customWidth="1"/>
    <col min="10827" max="10827" width="12.7109375" style="523" customWidth="1"/>
    <col min="10828" max="10828" width="47.42578125" style="523" customWidth="1"/>
    <col min="10829" max="10832" width="0" style="523" hidden="1" customWidth="1"/>
    <col min="10833" max="10833" width="11.7109375" style="523" customWidth="1"/>
    <col min="10834" max="10834" width="6.42578125" style="523" bestFit="1" customWidth="1"/>
    <col min="10835" max="10835" width="11.7109375" style="523" customWidth="1"/>
    <col min="10836" max="10836" width="0" style="523" hidden="1" customWidth="1"/>
    <col min="10837" max="10837" width="3.7109375" style="523" customWidth="1"/>
    <col min="10838" max="10838" width="11.140625" style="523" bestFit="1" customWidth="1"/>
    <col min="10839" max="11071" width="10.5703125" style="523"/>
    <col min="11072" max="11079" width="0" style="523" hidden="1" customWidth="1"/>
    <col min="11080" max="11082" width="3.7109375" style="523" customWidth="1"/>
    <col min="11083" max="11083" width="12.7109375" style="523" customWidth="1"/>
    <col min="11084" max="11084" width="47.42578125" style="523" customWidth="1"/>
    <col min="11085" max="11088" width="0" style="523" hidden="1" customWidth="1"/>
    <col min="11089" max="11089" width="11.7109375" style="523" customWidth="1"/>
    <col min="11090" max="11090" width="6.42578125" style="523" bestFit="1" customWidth="1"/>
    <col min="11091" max="11091" width="11.7109375" style="523" customWidth="1"/>
    <col min="11092" max="11092" width="0" style="523" hidden="1" customWidth="1"/>
    <col min="11093" max="11093" width="3.7109375" style="523" customWidth="1"/>
    <col min="11094" max="11094" width="11.140625" style="523" bestFit="1" customWidth="1"/>
    <col min="11095" max="11327" width="10.5703125" style="523"/>
    <col min="11328" max="11335" width="0" style="523" hidden="1" customWidth="1"/>
    <col min="11336" max="11338" width="3.7109375" style="523" customWidth="1"/>
    <col min="11339" max="11339" width="12.7109375" style="523" customWidth="1"/>
    <col min="11340" max="11340" width="47.42578125" style="523" customWidth="1"/>
    <col min="11341" max="11344" width="0" style="523" hidden="1" customWidth="1"/>
    <col min="11345" max="11345" width="11.7109375" style="523" customWidth="1"/>
    <col min="11346" max="11346" width="6.42578125" style="523" bestFit="1" customWidth="1"/>
    <col min="11347" max="11347" width="11.7109375" style="523" customWidth="1"/>
    <col min="11348" max="11348" width="0" style="523" hidden="1" customWidth="1"/>
    <col min="11349" max="11349" width="3.7109375" style="523" customWidth="1"/>
    <col min="11350" max="11350" width="11.140625" style="523" bestFit="1" customWidth="1"/>
    <col min="11351" max="11583" width="10.5703125" style="523"/>
    <col min="11584" max="11591" width="0" style="523" hidden="1" customWidth="1"/>
    <col min="11592" max="11594" width="3.7109375" style="523" customWidth="1"/>
    <col min="11595" max="11595" width="12.7109375" style="523" customWidth="1"/>
    <col min="11596" max="11596" width="47.42578125" style="523" customWidth="1"/>
    <col min="11597" max="11600" width="0" style="523" hidden="1" customWidth="1"/>
    <col min="11601" max="11601" width="11.7109375" style="523" customWidth="1"/>
    <col min="11602" max="11602" width="6.42578125" style="523" bestFit="1" customWidth="1"/>
    <col min="11603" max="11603" width="11.7109375" style="523" customWidth="1"/>
    <col min="11604" max="11604" width="0" style="523" hidden="1" customWidth="1"/>
    <col min="11605" max="11605" width="3.7109375" style="523" customWidth="1"/>
    <col min="11606" max="11606" width="11.140625" style="523" bestFit="1" customWidth="1"/>
    <col min="11607" max="11839" width="10.5703125" style="523"/>
    <col min="11840" max="11847" width="0" style="523" hidden="1" customWidth="1"/>
    <col min="11848" max="11850" width="3.7109375" style="523" customWidth="1"/>
    <col min="11851" max="11851" width="12.7109375" style="523" customWidth="1"/>
    <col min="11852" max="11852" width="47.42578125" style="523" customWidth="1"/>
    <col min="11853" max="11856" width="0" style="523" hidden="1" customWidth="1"/>
    <col min="11857" max="11857" width="11.7109375" style="523" customWidth="1"/>
    <col min="11858" max="11858" width="6.42578125" style="523" bestFit="1" customWidth="1"/>
    <col min="11859" max="11859" width="11.7109375" style="523" customWidth="1"/>
    <col min="11860" max="11860" width="0" style="523" hidden="1" customWidth="1"/>
    <col min="11861" max="11861" width="3.7109375" style="523" customWidth="1"/>
    <col min="11862" max="11862" width="11.140625" style="523" bestFit="1" customWidth="1"/>
    <col min="11863" max="12095" width="10.5703125" style="523"/>
    <col min="12096" max="12103" width="0" style="523" hidden="1" customWidth="1"/>
    <col min="12104" max="12106" width="3.7109375" style="523" customWidth="1"/>
    <col min="12107" max="12107" width="12.7109375" style="523" customWidth="1"/>
    <col min="12108" max="12108" width="47.42578125" style="523" customWidth="1"/>
    <col min="12109" max="12112" width="0" style="523" hidden="1" customWidth="1"/>
    <col min="12113" max="12113" width="11.7109375" style="523" customWidth="1"/>
    <col min="12114" max="12114" width="6.42578125" style="523" bestFit="1" customWidth="1"/>
    <col min="12115" max="12115" width="11.7109375" style="523" customWidth="1"/>
    <col min="12116" max="12116" width="0" style="523" hidden="1" customWidth="1"/>
    <col min="12117" max="12117" width="3.7109375" style="523" customWidth="1"/>
    <col min="12118" max="12118" width="11.140625" style="523" bestFit="1" customWidth="1"/>
    <col min="12119" max="12351" width="10.5703125" style="523"/>
    <col min="12352" max="12359" width="0" style="523" hidden="1" customWidth="1"/>
    <col min="12360" max="12362" width="3.7109375" style="523" customWidth="1"/>
    <col min="12363" max="12363" width="12.7109375" style="523" customWidth="1"/>
    <col min="12364" max="12364" width="47.42578125" style="523" customWidth="1"/>
    <col min="12365" max="12368" width="0" style="523" hidden="1" customWidth="1"/>
    <col min="12369" max="12369" width="11.7109375" style="523" customWidth="1"/>
    <col min="12370" max="12370" width="6.42578125" style="523" bestFit="1" customWidth="1"/>
    <col min="12371" max="12371" width="11.7109375" style="523" customWidth="1"/>
    <col min="12372" max="12372" width="0" style="523" hidden="1" customWidth="1"/>
    <col min="12373" max="12373" width="3.7109375" style="523" customWidth="1"/>
    <col min="12374" max="12374" width="11.140625" style="523" bestFit="1" customWidth="1"/>
    <col min="12375" max="12607" width="10.5703125" style="523"/>
    <col min="12608" max="12615" width="0" style="523" hidden="1" customWidth="1"/>
    <col min="12616" max="12618" width="3.7109375" style="523" customWidth="1"/>
    <col min="12619" max="12619" width="12.7109375" style="523" customWidth="1"/>
    <col min="12620" max="12620" width="47.42578125" style="523" customWidth="1"/>
    <col min="12621" max="12624" width="0" style="523" hidden="1" customWidth="1"/>
    <col min="12625" max="12625" width="11.7109375" style="523" customWidth="1"/>
    <col min="12626" max="12626" width="6.42578125" style="523" bestFit="1" customWidth="1"/>
    <col min="12627" max="12627" width="11.7109375" style="523" customWidth="1"/>
    <col min="12628" max="12628" width="0" style="523" hidden="1" customWidth="1"/>
    <col min="12629" max="12629" width="3.7109375" style="523" customWidth="1"/>
    <col min="12630" max="12630" width="11.140625" style="523" bestFit="1" customWidth="1"/>
    <col min="12631" max="12863" width="10.5703125" style="523"/>
    <col min="12864" max="12871" width="0" style="523" hidden="1" customWidth="1"/>
    <col min="12872" max="12874" width="3.7109375" style="523" customWidth="1"/>
    <col min="12875" max="12875" width="12.7109375" style="523" customWidth="1"/>
    <col min="12876" max="12876" width="47.42578125" style="523" customWidth="1"/>
    <col min="12877" max="12880" width="0" style="523" hidden="1" customWidth="1"/>
    <col min="12881" max="12881" width="11.7109375" style="523" customWidth="1"/>
    <col min="12882" max="12882" width="6.42578125" style="523" bestFit="1" customWidth="1"/>
    <col min="12883" max="12883" width="11.7109375" style="523" customWidth="1"/>
    <col min="12884" max="12884" width="0" style="523" hidden="1" customWidth="1"/>
    <col min="12885" max="12885" width="3.7109375" style="523" customWidth="1"/>
    <col min="12886" max="12886" width="11.140625" style="523" bestFit="1" customWidth="1"/>
    <col min="12887" max="13119" width="10.5703125" style="523"/>
    <col min="13120" max="13127" width="0" style="523" hidden="1" customWidth="1"/>
    <col min="13128" max="13130" width="3.7109375" style="523" customWidth="1"/>
    <col min="13131" max="13131" width="12.7109375" style="523" customWidth="1"/>
    <col min="13132" max="13132" width="47.42578125" style="523" customWidth="1"/>
    <col min="13133" max="13136" width="0" style="523" hidden="1" customWidth="1"/>
    <col min="13137" max="13137" width="11.7109375" style="523" customWidth="1"/>
    <col min="13138" max="13138" width="6.42578125" style="523" bestFit="1" customWidth="1"/>
    <col min="13139" max="13139" width="11.7109375" style="523" customWidth="1"/>
    <col min="13140" max="13140" width="0" style="523" hidden="1" customWidth="1"/>
    <col min="13141" max="13141" width="3.7109375" style="523" customWidth="1"/>
    <col min="13142" max="13142" width="11.140625" style="523" bestFit="1" customWidth="1"/>
    <col min="13143" max="13375" width="10.5703125" style="523"/>
    <col min="13376" max="13383" width="0" style="523" hidden="1" customWidth="1"/>
    <col min="13384" max="13386" width="3.7109375" style="523" customWidth="1"/>
    <col min="13387" max="13387" width="12.7109375" style="523" customWidth="1"/>
    <col min="13388" max="13388" width="47.42578125" style="523" customWidth="1"/>
    <col min="13389" max="13392" width="0" style="523" hidden="1" customWidth="1"/>
    <col min="13393" max="13393" width="11.7109375" style="523" customWidth="1"/>
    <col min="13394" max="13394" width="6.42578125" style="523" bestFit="1" customWidth="1"/>
    <col min="13395" max="13395" width="11.7109375" style="523" customWidth="1"/>
    <col min="13396" max="13396" width="0" style="523" hidden="1" customWidth="1"/>
    <col min="13397" max="13397" width="3.7109375" style="523" customWidth="1"/>
    <col min="13398" max="13398" width="11.140625" style="523" bestFit="1" customWidth="1"/>
    <col min="13399" max="13631" width="10.5703125" style="523"/>
    <col min="13632" max="13639" width="0" style="523" hidden="1" customWidth="1"/>
    <col min="13640" max="13642" width="3.7109375" style="523" customWidth="1"/>
    <col min="13643" max="13643" width="12.7109375" style="523" customWidth="1"/>
    <col min="13644" max="13644" width="47.42578125" style="523" customWidth="1"/>
    <col min="13645" max="13648" width="0" style="523" hidden="1" customWidth="1"/>
    <col min="13649" max="13649" width="11.7109375" style="523" customWidth="1"/>
    <col min="13650" max="13650" width="6.42578125" style="523" bestFit="1" customWidth="1"/>
    <col min="13651" max="13651" width="11.7109375" style="523" customWidth="1"/>
    <col min="13652" max="13652" width="0" style="523" hidden="1" customWidth="1"/>
    <col min="13653" max="13653" width="3.7109375" style="523" customWidth="1"/>
    <col min="13654" max="13654" width="11.140625" style="523" bestFit="1" customWidth="1"/>
    <col min="13655" max="13887" width="10.5703125" style="523"/>
    <col min="13888" max="13895" width="0" style="523" hidden="1" customWidth="1"/>
    <col min="13896" max="13898" width="3.7109375" style="523" customWidth="1"/>
    <col min="13899" max="13899" width="12.7109375" style="523" customWidth="1"/>
    <col min="13900" max="13900" width="47.42578125" style="523" customWidth="1"/>
    <col min="13901" max="13904" width="0" style="523" hidden="1" customWidth="1"/>
    <col min="13905" max="13905" width="11.7109375" style="523" customWidth="1"/>
    <col min="13906" max="13906" width="6.42578125" style="523" bestFit="1" customWidth="1"/>
    <col min="13907" max="13907" width="11.7109375" style="523" customWidth="1"/>
    <col min="13908" max="13908" width="0" style="523" hidden="1" customWidth="1"/>
    <col min="13909" max="13909" width="3.7109375" style="523" customWidth="1"/>
    <col min="13910" max="13910" width="11.140625" style="523" bestFit="1" customWidth="1"/>
    <col min="13911" max="14143" width="10.5703125" style="523"/>
    <col min="14144" max="14151" width="0" style="523" hidden="1" customWidth="1"/>
    <col min="14152" max="14154" width="3.7109375" style="523" customWidth="1"/>
    <col min="14155" max="14155" width="12.7109375" style="523" customWidth="1"/>
    <col min="14156" max="14156" width="47.42578125" style="523" customWidth="1"/>
    <col min="14157" max="14160" width="0" style="523" hidden="1" customWidth="1"/>
    <col min="14161" max="14161" width="11.7109375" style="523" customWidth="1"/>
    <col min="14162" max="14162" width="6.42578125" style="523" bestFit="1" customWidth="1"/>
    <col min="14163" max="14163" width="11.7109375" style="523" customWidth="1"/>
    <col min="14164" max="14164" width="0" style="523" hidden="1" customWidth="1"/>
    <col min="14165" max="14165" width="3.7109375" style="523" customWidth="1"/>
    <col min="14166" max="14166" width="11.140625" style="523" bestFit="1" customWidth="1"/>
    <col min="14167" max="14399" width="10.5703125" style="523"/>
    <col min="14400" max="14407" width="0" style="523" hidden="1" customWidth="1"/>
    <col min="14408" max="14410" width="3.7109375" style="523" customWidth="1"/>
    <col min="14411" max="14411" width="12.7109375" style="523" customWidth="1"/>
    <col min="14412" max="14412" width="47.42578125" style="523" customWidth="1"/>
    <col min="14413" max="14416" width="0" style="523" hidden="1" customWidth="1"/>
    <col min="14417" max="14417" width="11.7109375" style="523" customWidth="1"/>
    <col min="14418" max="14418" width="6.42578125" style="523" bestFit="1" customWidth="1"/>
    <col min="14419" max="14419" width="11.7109375" style="523" customWidth="1"/>
    <col min="14420" max="14420" width="0" style="523" hidden="1" customWidth="1"/>
    <col min="14421" max="14421" width="3.7109375" style="523" customWidth="1"/>
    <col min="14422" max="14422" width="11.140625" style="523" bestFit="1" customWidth="1"/>
    <col min="14423" max="14655" width="10.5703125" style="523"/>
    <col min="14656" max="14663" width="0" style="523" hidden="1" customWidth="1"/>
    <col min="14664" max="14666" width="3.7109375" style="523" customWidth="1"/>
    <col min="14667" max="14667" width="12.7109375" style="523" customWidth="1"/>
    <col min="14668" max="14668" width="47.42578125" style="523" customWidth="1"/>
    <col min="14669" max="14672" width="0" style="523" hidden="1" customWidth="1"/>
    <col min="14673" max="14673" width="11.7109375" style="523" customWidth="1"/>
    <col min="14674" max="14674" width="6.42578125" style="523" bestFit="1" customWidth="1"/>
    <col min="14675" max="14675" width="11.7109375" style="523" customWidth="1"/>
    <col min="14676" max="14676" width="0" style="523" hidden="1" customWidth="1"/>
    <col min="14677" max="14677" width="3.7109375" style="523" customWidth="1"/>
    <col min="14678" max="14678" width="11.140625" style="523" bestFit="1" customWidth="1"/>
    <col min="14679" max="14911" width="10.5703125" style="523"/>
    <col min="14912" max="14919" width="0" style="523" hidden="1" customWidth="1"/>
    <col min="14920" max="14922" width="3.7109375" style="523" customWidth="1"/>
    <col min="14923" max="14923" width="12.7109375" style="523" customWidth="1"/>
    <col min="14924" max="14924" width="47.42578125" style="523" customWidth="1"/>
    <col min="14925" max="14928" width="0" style="523" hidden="1" customWidth="1"/>
    <col min="14929" max="14929" width="11.7109375" style="523" customWidth="1"/>
    <col min="14930" max="14930" width="6.42578125" style="523" bestFit="1" customWidth="1"/>
    <col min="14931" max="14931" width="11.7109375" style="523" customWidth="1"/>
    <col min="14932" max="14932" width="0" style="523" hidden="1" customWidth="1"/>
    <col min="14933" max="14933" width="3.7109375" style="523" customWidth="1"/>
    <col min="14934" max="14934" width="11.140625" style="523" bestFit="1" customWidth="1"/>
    <col min="14935" max="15167" width="10.5703125" style="523"/>
    <col min="15168" max="15175" width="0" style="523" hidden="1" customWidth="1"/>
    <col min="15176" max="15178" width="3.7109375" style="523" customWidth="1"/>
    <col min="15179" max="15179" width="12.7109375" style="523" customWidth="1"/>
    <col min="15180" max="15180" width="47.42578125" style="523" customWidth="1"/>
    <col min="15181" max="15184" width="0" style="523" hidden="1" customWidth="1"/>
    <col min="15185" max="15185" width="11.7109375" style="523" customWidth="1"/>
    <col min="15186" max="15186" width="6.42578125" style="523" bestFit="1" customWidth="1"/>
    <col min="15187" max="15187" width="11.7109375" style="523" customWidth="1"/>
    <col min="15188" max="15188" width="0" style="523" hidden="1" customWidth="1"/>
    <col min="15189" max="15189" width="3.7109375" style="523" customWidth="1"/>
    <col min="15190" max="15190" width="11.140625" style="523" bestFit="1" customWidth="1"/>
    <col min="15191" max="15423" width="10.5703125" style="523"/>
    <col min="15424" max="15431" width="0" style="523" hidden="1" customWidth="1"/>
    <col min="15432" max="15434" width="3.7109375" style="523" customWidth="1"/>
    <col min="15435" max="15435" width="12.7109375" style="523" customWidth="1"/>
    <col min="15436" max="15436" width="47.42578125" style="523" customWidth="1"/>
    <col min="15437" max="15440" width="0" style="523" hidden="1" customWidth="1"/>
    <col min="15441" max="15441" width="11.7109375" style="523" customWidth="1"/>
    <col min="15442" max="15442" width="6.42578125" style="523" bestFit="1" customWidth="1"/>
    <col min="15443" max="15443" width="11.7109375" style="523" customWidth="1"/>
    <col min="15444" max="15444" width="0" style="523" hidden="1" customWidth="1"/>
    <col min="15445" max="15445" width="3.7109375" style="523" customWidth="1"/>
    <col min="15446" max="15446" width="11.140625" style="523" bestFit="1" customWidth="1"/>
    <col min="15447" max="15679" width="10.5703125" style="523"/>
    <col min="15680" max="15687" width="0" style="523" hidden="1" customWidth="1"/>
    <col min="15688" max="15690" width="3.7109375" style="523" customWidth="1"/>
    <col min="15691" max="15691" width="12.7109375" style="523" customWidth="1"/>
    <col min="15692" max="15692" width="47.42578125" style="523" customWidth="1"/>
    <col min="15693" max="15696" width="0" style="523" hidden="1" customWidth="1"/>
    <col min="15697" max="15697" width="11.7109375" style="523" customWidth="1"/>
    <col min="15698" max="15698" width="6.42578125" style="523" bestFit="1" customWidth="1"/>
    <col min="15699" max="15699" width="11.7109375" style="523" customWidth="1"/>
    <col min="15700" max="15700" width="0" style="523" hidden="1" customWidth="1"/>
    <col min="15701" max="15701" width="3.7109375" style="523" customWidth="1"/>
    <col min="15702" max="15702" width="11.140625" style="523" bestFit="1" customWidth="1"/>
    <col min="15703" max="15935" width="10.5703125" style="523"/>
    <col min="15936" max="15943" width="0" style="523" hidden="1" customWidth="1"/>
    <col min="15944" max="15946" width="3.7109375" style="523" customWidth="1"/>
    <col min="15947" max="15947" width="12.7109375" style="523" customWidth="1"/>
    <col min="15948" max="15948" width="47.42578125" style="523" customWidth="1"/>
    <col min="15949" max="15952" width="0" style="523" hidden="1" customWidth="1"/>
    <col min="15953" max="15953" width="11.7109375" style="523" customWidth="1"/>
    <col min="15954" max="15954" width="6.42578125" style="523" bestFit="1" customWidth="1"/>
    <col min="15955" max="15955" width="11.7109375" style="523" customWidth="1"/>
    <col min="15956" max="15956" width="0" style="523" hidden="1" customWidth="1"/>
    <col min="15957" max="15957" width="3.7109375" style="523" customWidth="1"/>
    <col min="15958" max="15958" width="11.140625" style="523" bestFit="1" customWidth="1"/>
    <col min="15959" max="16191" width="10.5703125" style="523"/>
    <col min="16192" max="16199" width="0" style="523" hidden="1" customWidth="1"/>
    <col min="16200" max="16202" width="3.7109375" style="523" customWidth="1"/>
    <col min="16203" max="16203" width="12.7109375" style="523" customWidth="1"/>
    <col min="16204" max="16204" width="47.42578125" style="523" customWidth="1"/>
    <col min="16205" max="16208" width="0" style="523" hidden="1" customWidth="1"/>
    <col min="16209" max="16209" width="11.7109375" style="523" customWidth="1"/>
    <col min="16210" max="16210" width="6.42578125" style="523" bestFit="1" customWidth="1"/>
    <col min="16211" max="16211" width="11.7109375" style="523" customWidth="1"/>
    <col min="16212" max="16212" width="0" style="523" hidden="1" customWidth="1"/>
    <col min="16213" max="16213" width="3.7109375" style="523" customWidth="1"/>
    <col min="16214" max="16214" width="11.140625" style="523" bestFit="1" customWidth="1"/>
    <col min="16215" max="16384" width="10.5703125" style="523"/>
  </cols>
  <sheetData>
    <row r="1" spans="1:98" ht="14.25" hidden="1" customHeight="1"/>
    <row r="2" spans="1:98" ht="14.25" hidden="1" customHeight="1"/>
    <row r="3" spans="1:98" ht="14.25" hidden="1" customHeight="1"/>
    <row r="4" spans="1:98" ht="3" customHeight="1">
      <c r="J4" s="529"/>
      <c r="K4" s="529"/>
      <c r="L4" s="524"/>
      <c r="M4" s="524"/>
      <c r="N4" s="524"/>
      <c r="O4" s="532"/>
      <c r="P4" s="532"/>
      <c r="Q4" s="532"/>
      <c r="R4" s="532"/>
      <c r="S4" s="532"/>
      <c r="T4" s="532"/>
      <c r="U4" s="524"/>
      <c r="V4" s="998"/>
      <c r="W4" s="998"/>
      <c r="X4" s="998"/>
      <c r="Y4" s="998"/>
      <c r="Z4" s="998"/>
      <c r="AA4" s="998"/>
      <c r="AB4" s="991"/>
      <c r="AC4" s="998"/>
      <c r="AD4" s="998"/>
      <c r="AE4" s="998"/>
      <c r="AF4" s="998"/>
      <c r="AG4" s="998"/>
      <c r="AH4" s="998"/>
      <c r="AI4" s="991"/>
      <c r="AJ4" s="998"/>
      <c r="AK4" s="998"/>
      <c r="AL4" s="998"/>
      <c r="AM4" s="998"/>
      <c r="AN4" s="998"/>
      <c r="AO4" s="998"/>
      <c r="AP4" s="991"/>
      <c r="AQ4" s="998"/>
      <c r="AR4" s="998"/>
      <c r="AS4" s="998"/>
      <c r="AT4" s="998"/>
      <c r="AU4" s="998"/>
      <c r="AV4" s="998"/>
      <c r="AW4" s="991"/>
      <c r="AX4" s="998"/>
      <c r="AY4" s="998"/>
      <c r="AZ4" s="998"/>
      <c r="BA4" s="998"/>
      <c r="BB4" s="998"/>
      <c r="BC4" s="998"/>
      <c r="BD4" s="991"/>
      <c r="BE4" s="998"/>
      <c r="BF4" s="998"/>
      <c r="BG4" s="998"/>
      <c r="BH4" s="998"/>
      <c r="BI4" s="998"/>
      <c r="BJ4" s="998"/>
      <c r="BK4" s="991"/>
      <c r="BL4" s="998"/>
      <c r="BM4" s="998"/>
      <c r="BN4" s="998"/>
      <c r="BO4" s="998"/>
      <c r="BP4" s="998"/>
      <c r="BQ4" s="998"/>
      <c r="BR4" s="991"/>
      <c r="BS4" s="998"/>
      <c r="BT4" s="998"/>
      <c r="BU4" s="998"/>
      <c r="BV4" s="998"/>
      <c r="BW4" s="998"/>
      <c r="BX4" s="998"/>
      <c r="BY4" s="991"/>
      <c r="BZ4" s="998"/>
      <c r="CA4" s="998"/>
      <c r="CB4" s="998"/>
      <c r="CC4" s="998"/>
      <c r="CD4" s="998"/>
      <c r="CE4" s="998"/>
      <c r="CF4" s="991"/>
    </row>
    <row r="5" spans="1:98" ht="22.5" customHeight="1">
      <c r="J5" s="529"/>
      <c r="K5" s="529"/>
      <c r="L5" s="1227" t="s">
        <v>658</v>
      </c>
      <c r="M5" s="1227"/>
      <c r="N5" s="1227"/>
      <c r="O5" s="1227"/>
      <c r="P5" s="1227"/>
      <c r="Q5" s="1227"/>
      <c r="R5" s="1227"/>
      <c r="S5" s="1227"/>
      <c r="T5" s="1227"/>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79"/>
      <c r="BD5" s="579"/>
      <c r="BE5" s="579"/>
      <c r="BF5" s="579"/>
      <c r="BG5" s="579"/>
      <c r="BH5" s="579"/>
      <c r="BI5" s="579"/>
      <c r="BJ5" s="579"/>
      <c r="BK5" s="579"/>
      <c r="BL5" s="579"/>
      <c r="BM5" s="579"/>
      <c r="BN5" s="579"/>
      <c r="BO5" s="579"/>
      <c r="BP5" s="579"/>
      <c r="BQ5" s="579"/>
      <c r="BR5" s="579"/>
      <c r="BS5" s="579"/>
      <c r="BT5" s="579"/>
      <c r="BU5" s="579"/>
      <c r="BV5" s="579"/>
      <c r="BW5" s="579"/>
      <c r="BX5" s="579"/>
      <c r="BY5" s="579"/>
      <c r="BZ5" s="579"/>
      <c r="CA5" s="579"/>
      <c r="CB5" s="579"/>
      <c r="CC5" s="579"/>
      <c r="CD5" s="579"/>
      <c r="CE5" s="579"/>
      <c r="CF5" s="579"/>
    </row>
    <row r="6" spans="1:98" ht="3" customHeight="1">
      <c r="J6" s="529"/>
      <c r="K6" s="529"/>
      <c r="L6" s="524"/>
      <c r="M6" s="524"/>
      <c r="N6" s="524"/>
      <c r="O6" s="528"/>
      <c r="P6" s="528"/>
      <c r="Q6" s="528"/>
      <c r="R6" s="528"/>
      <c r="S6" s="528"/>
      <c r="T6" s="528"/>
      <c r="U6" s="524"/>
      <c r="V6" s="755"/>
      <c r="W6" s="755"/>
      <c r="X6" s="755"/>
      <c r="Y6" s="755"/>
      <c r="Z6" s="755"/>
      <c r="AA6" s="755"/>
      <c r="AB6" s="991"/>
      <c r="AC6" s="755"/>
      <c r="AD6" s="755"/>
      <c r="AE6" s="755"/>
      <c r="AF6" s="755"/>
      <c r="AG6" s="755"/>
      <c r="AH6" s="755"/>
      <c r="AI6" s="991"/>
      <c r="AJ6" s="755"/>
      <c r="AK6" s="755"/>
      <c r="AL6" s="755"/>
      <c r="AM6" s="755"/>
      <c r="AN6" s="755"/>
      <c r="AO6" s="755"/>
      <c r="AP6" s="991"/>
      <c r="AQ6" s="755"/>
      <c r="AR6" s="755"/>
      <c r="AS6" s="755"/>
      <c r="AT6" s="755"/>
      <c r="AU6" s="755"/>
      <c r="AV6" s="755"/>
      <c r="AW6" s="991"/>
      <c r="AX6" s="755"/>
      <c r="AY6" s="755"/>
      <c r="AZ6" s="755"/>
      <c r="BA6" s="755"/>
      <c r="BB6" s="755"/>
      <c r="BC6" s="755"/>
      <c r="BD6" s="991"/>
      <c r="BE6" s="755"/>
      <c r="BF6" s="755"/>
      <c r="BG6" s="755"/>
      <c r="BH6" s="755"/>
      <c r="BI6" s="755"/>
      <c r="BJ6" s="755"/>
      <c r="BK6" s="991"/>
      <c r="BL6" s="755"/>
      <c r="BM6" s="755"/>
      <c r="BN6" s="755"/>
      <c r="BO6" s="755"/>
      <c r="BP6" s="755"/>
      <c r="BQ6" s="755"/>
      <c r="BR6" s="991"/>
      <c r="BS6" s="755"/>
      <c r="BT6" s="755"/>
      <c r="BU6" s="755"/>
      <c r="BV6" s="755"/>
      <c r="BW6" s="755"/>
      <c r="BX6" s="755"/>
      <c r="BY6" s="991"/>
      <c r="BZ6" s="755"/>
      <c r="CA6" s="755"/>
      <c r="CB6" s="755"/>
      <c r="CC6" s="755"/>
      <c r="CD6" s="755"/>
      <c r="CE6" s="755"/>
      <c r="CF6" s="991"/>
    </row>
    <row r="7" spans="1:98" s="570" customFormat="1" ht="22.5">
      <c r="A7" s="590"/>
      <c r="B7" s="590"/>
      <c r="C7" s="590"/>
      <c r="D7" s="590"/>
      <c r="E7" s="590"/>
      <c r="F7" s="590"/>
      <c r="G7" s="590"/>
      <c r="H7" s="590"/>
      <c r="L7" s="499"/>
      <c r="M7" s="617" t="s">
        <v>502</v>
      </c>
      <c r="N7" s="666"/>
      <c r="O7" s="1260" t="str">
        <f>IF(NameOrPr_ch="",IF(NameOrPr="","",NameOrPr),NameOrPr_ch)</f>
        <v>РСТ НО</v>
      </c>
      <c r="P7" s="1261"/>
      <c r="Q7" s="1261"/>
      <c r="R7" s="1261"/>
      <c r="S7" s="1261"/>
      <c r="T7" s="1262"/>
      <c r="U7" s="66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I7" s="590"/>
      <c r="CJ7" s="590"/>
      <c r="CK7" s="590"/>
      <c r="CL7" s="590"/>
      <c r="CM7" s="590"/>
      <c r="CN7" s="590"/>
      <c r="CO7" s="590"/>
      <c r="CP7" s="590"/>
      <c r="CQ7" s="590"/>
      <c r="CR7" s="590"/>
      <c r="CS7" s="590"/>
      <c r="CT7" s="590"/>
    </row>
    <row r="8" spans="1:98" s="570" customFormat="1" ht="18.75">
      <c r="A8" s="590"/>
      <c r="B8" s="590"/>
      <c r="C8" s="590"/>
      <c r="D8" s="590"/>
      <c r="E8" s="590"/>
      <c r="F8" s="590"/>
      <c r="G8" s="590"/>
      <c r="H8" s="590"/>
      <c r="L8" s="499"/>
      <c r="M8" s="617" t="s">
        <v>597</v>
      </c>
      <c r="N8" s="666"/>
      <c r="O8" s="1260" t="str">
        <f>IF(datePr_ch="",IF(datePr="","",datePr),datePr_ch)</f>
        <v>18.12.2020</v>
      </c>
      <c r="P8" s="1261"/>
      <c r="Q8" s="1261"/>
      <c r="R8" s="1261"/>
      <c r="S8" s="1261"/>
      <c r="T8" s="1262"/>
      <c r="U8" s="667"/>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I8" s="590"/>
      <c r="CJ8" s="590"/>
      <c r="CK8" s="590"/>
      <c r="CL8" s="590"/>
      <c r="CM8" s="590"/>
      <c r="CN8" s="590"/>
      <c r="CO8" s="590"/>
      <c r="CP8" s="590"/>
      <c r="CQ8" s="590"/>
      <c r="CR8" s="590"/>
      <c r="CS8" s="590"/>
      <c r="CT8" s="590"/>
    </row>
    <row r="9" spans="1:98" s="570" customFormat="1" ht="18.75">
      <c r="A9" s="590"/>
      <c r="B9" s="590"/>
      <c r="C9" s="590"/>
      <c r="D9" s="590"/>
      <c r="E9" s="590"/>
      <c r="F9" s="590"/>
      <c r="G9" s="590"/>
      <c r="H9" s="590"/>
      <c r="L9" s="552"/>
      <c r="M9" s="617" t="s">
        <v>596</v>
      </c>
      <c r="N9" s="666"/>
      <c r="O9" s="1260" t="str">
        <f>IF(numberPr_ch="",IF(numberPr="","",numberPr),numberPr_ch)</f>
        <v>54/60</v>
      </c>
      <c r="P9" s="1261"/>
      <c r="Q9" s="1261"/>
      <c r="R9" s="1261"/>
      <c r="S9" s="1261"/>
      <c r="T9" s="1262"/>
      <c r="U9" s="667"/>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I9" s="590"/>
      <c r="CJ9" s="590"/>
      <c r="CK9" s="590"/>
      <c r="CL9" s="590"/>
      <c r="CM9" s="590"/>
      <c r="CN9" s="590"/>
      <c r="CO9" s="590"/>
      <c r="CP9" s="590"/>
      <c r="CQ9" s="590"/>
      <c r="CR9" s="590"/>
      <c r="CS9" s="590"/>
      <c r="CT9" s="590"/>
    </row>
    <row r="10" spans="1:98" s="570" customFormat="1" ht="18.75">
      <c r="A10" s="590"/>
      <c r="B10" s="590"/>
      <c r="C10" s="590"/>
      <c r="D10" s="590"/>
      <c r="E10" s="590"/>
      <c r="F10" s="590"/>
      <c r="G10" s="590"/>
      <c r="H10" s="590"/>
      <c r="L10" s="552"/>
      <c r="M10" s="617" t="s">
        <v>501</v>
      </c>
      <c r="N10" s="666"/>
      <c r="O10" s="1260" t="str">
        <f>IF(IstPub_ch="",IF(IstPub="","",IstPub),IstPub_ch)</f>
        <v>сайт РСТ НО</v>
      </c>
      <c r="P10" s="1261"/>
      <c r="Q10" s="1261"/>
      <c r="R10" s="1261"/>
      <c r="S10" s="1261"/>
      <c r="T10" s="1262"/>
      <c r="U10" s="66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I10" s="590"/>
      <c r="CJ10" s="590"/>
      <c r="CK10" s="590"/>
      <c r="CL10" s="590"/>
      <c r="CM10" s="590"/>
      <c r="CN10" s="590"/>
      <c r="CO10" s="590"/>
      <c r="CP10" s="590"/>
      <c r="CQ10" s="590"/>
      <c r="CR10" s="590"/>
      <c r="CS10" s="590"/>
      <c r="CT10" s="590"/>
    </row>
    <row r="11" spans="1:98" s="570" customFormat="1" ht="11.25" hidden="1" customHeight="1">
      <c r="A11" s="590"/>
      <c r="B11" s="590"/>
      <c r="C11" s="590"/>
      <c r="D11" s="590"/>
      <c r="E11" s="590"/>
      <c r="F11" s="590"/>
      <c r="G11" s="590"/>
      <c r="H11" s="590"/>
      <c r="L11" s="1228"/>
      <c r="M11" s="1228"/>
      <c r="N11" s="566"/>
      <c r="O11" s="1259"/>
      <c r="P11" s="1259"/>
      <c r="Q11" s="1259"/>
      <c r="R11" s="1259"/>
      <c r="S11" s="1259"/>
      <c r="T11" s="1259"/>
      <c r="U11" s="588" t="s">
        <v>373</v>
      </c>
      <c r="V11" s="1259"/>
      <c r="W11" s="1259"/>
      <c r="X11" s="1259"/>
      <c r="Y11" s="1259"/>
      <c r="Z11" s="1259"/>
      <c r="AA11" s="1259"/>
      <c r="AB11" s="1011" t="s">
        <v>373</v>
      </c>
      <c r="AC11" s="1259"/>
      <c r="AD11" s="1259"/>
      <c r="AE11" s="1259"/>
      <c r="AF11" s="1259"/>
      <c r="AG11" s="1259"/>
      <c r="AH11" s="1259"/>
      <c r="AI11" s="1011" t="s">
        <v>373</v>
      </c>
      <c r="AJ11" s="1259"/>
      <c r="AK11" s="1259"/>
      <c r="AL11" s="1259"/>
      <c r="AM11" s="1259"/>
      <c r="AN11" s="1259"/>
      <c r="AO11" s="1259"/>
      <c r="AP11" s="1011" t="s">
        <v>373</v>
      </c>
      <c r="AQ11" s="1259"/>
      <c r="AR11" s="1259"/>
      <c r="AS11" s="1259"/>
      <c r="AT11" s="1259"/>
      <c r="AU11" s="1259"/>
      <c r="AV11" s="1259"/>
      <c r="AW11" s="1011" t="s">
        <v>373</v>
      </c>
      <c r="AX11" s="1259"/>
      <c r="AY11" s="1259"/>
      <c r="AZ11" s="1259"/>
      <c r="BA11" s="1259"/>
      <c r="BB11" s="1259"/>
      <c r="BC11" s="1259"/>
      <c r="BD11" s="1011" t="s">
        <v>373</v>
      </c>
      <c r="BE11" s="1259"/>
      <c r="BF11" s="1259"/>
      <c r="BG11" s="1259"/>
      <c r="BH11" s="1259"/>
      <c r="BI11" s="1259"/>
      <c r="BJ11" s="1259"/>
      <c r="BK11" s="1011" t="s">
        <v>373</v>
      </c>
      <c r="BL11" s="1259"/>
      <c r="BM11" s="1259"/>
      <c r="BN11" s="1259"/>
      <c r="BO11" s="1259"/>
      <c r="BP11" s="1259"/>
      <c r="BQ11" s="1259"/>
      <c r="BR11" s="1011" t="s">
        <v>373</v>
      </c>
      <c r="BS11" s="1259"/>
      <c r="BT11" s="1259"/>
      <c r="BU11" s="1259"/>
      <c r="BV11" s="1259"/>
      <c r="BW11" s="1259"/>
      <c r="BX11" s="1259"/>
      <c r="BY11" s="1011" t="s">
        <v>373</v>
      </c>
      <c r="BZ11" s="1259"/>
      <c r="CA11" s="1259"/>
      <c r="CB11" s="1259"/>
      <c r="CC11" s="1259"/>
      <c r="CD11" s="1259"/>
      <c r="CE11" s="1259"/>
      <c r="CF11" s="1011" t="s">
        <v>373</v>
      </c>
      <c r="CI11" s="590"/>
      <c r="CJ11" s="590"/>
      <c r="CK11" s="590"/>
      <c r="CL11" s="590"/>
      <c r="CM11" s="590"/>
      <c r="CN11" s="590"/>
      <c r="CO11" s="590"/>
      <c r="CP11" s="590"/>
      <c r="CQ11" s="590"/>
      <c r="CR11" s="590"/>
      <c r="CS11" s="590"/>
      <c r="CT11" s="590"/>
    </row>
    <row r="12" spans="1:98">
      <c r="J12" s="529"/>
      <c r="K12" s="529"/>
      <c r="L12" s="524"/>
      <c r="M12" s="524"/>
      <c r="N12" s="524"/>
      <c r="O12" s="1258"/>
      <c r="P12" s="1258"/>
      <c r="Q12" s="1258"/>
      <c r="R12" s="1258"/>
      <c r="S12" s="1258"/>
      <c r="T12" s="1258"/>
      <c r="U12" s="1258"/>
      <c r="V12" s="1258" t="s">
        <v>3308</v>
      </c>
      <c r="W12" s="1258"/>
      <c r="X12" s="1258"/>
      <c r="Y12" s="1258"/>
      <c r="Z12" s="1258"/>
      <c r="AA12" s="1258"/>
      <c r="AB12" s="1258"/>
      <c r="AC12" s="1258" t="s">
        <v>3308</v>
      </c>
      <c r="AD12" s="1258"/>
      <c r="AE12" s="1258"/>
      <c r="AF12" s="1258"/>
      <c r="AG12" s="1258"/>
      <c r="AH12" s="1258"/>
      <c r="AI12" s="1258"/>
      <c r="AJ12" s="1258" t="s">
        <v>3308</v>
      </c>
      <c r="AK12" s="1258"/>
      <c r="AL12" s="1258"/>
      <c r="AM12" s="1258"/>
      <c r="AN12" s="1258"/>
      <c r="AO12" s="1258"/>
      <c r="AP12" s="1258"/>
      <c r="AQ12" s="1258" t="s">
        <v>3308</v>
      </c>
      <c r="AR12" s="1258"/>
      <c r="AS12" s="1258"/>
      <c r="AT12" s="1258"/>
      <c r="AU12" s="1258"/>
      <c r="AV12" s="1258"/>
      <c r="AW12" s="1258"/>
      <c r="AX12" s="1258" t="s">
        <v>3308</v>
      </c>
      <c r="AY12" s="1258"/>
      <c r="AZ12" s="1258"/>
      <c r="BA12" s="1258"/>
      <c r="BB12" s="1258"/>
      <c r="BC12" s="1258"/>
      <c r="BD12" s="1258"/>
      <c r="BE12" s="1258" t="s">
        <v>3308</v>
      </c>
      <c r="BF12" s="1258"/>
      <c r="BG12" s="1258"/>
      <c r="BH12" s="1258"/>
      <c r="BI12" s="1258"/>
      <c r="BJ12" s="1258"/>
      <c r="BK12" s="1258"/>
      <c r="BL12" s="1258" t="s">
        <v>3308</v>
      </c>
      <c r="BM12" s="1258"/>
      <c r="BN12" s="1258"/>
      <c r="BO12" s="1258"/>
      <c r="BP12" s="1258"/>
      <c r="BQ12" s="1258"/>
      <c r="BR12" s="1258"/>
      <c r="BS12" s="1258" t="s">
        <v>3308</v>
      </c>
      <c r="BT12" s="1258"/>
      <c r="BU12" s="1258"/>
      <c r="BV12" s="1258"/>
      <c r="BW12" s="1258"/>
      <c r="BX12" s="1258"/>
      <c r="BY12" s="1258"/>
      <c r="BZ12" s="1258" t="s">
        <v>3308</v>
      </c>
      <c r="CA12" s="1258"/>
      <c r="CB12" s="1258"/>
      <c r="CC12" s="1258"/>
      <c r="CD12" s="1258"/>
      <c r="CE12" s="1258"/>
      <c r="CF12" s="1258"/>
    </row>
    <row r="13" spans="1:98" ht="14.25" customHeight="1">
      <c r="J13" s="529"/>
      <c r="K13" s="529"/>
      <c r="L13" s="1165" t="s">
        <v>454</v>
      </c>
      <c r="M13" s="1165"/>
      <c r="N13" s="1165"/>
      <c r="O13" s="1165"/>
      <c r="P13" s="1165"/>
      <c r="Q13" s="1165"/>
      <c r="R13" s="1165"/>
      <c r="S13" s="1165"/>
      <c r="T13" s="1165"/>
      <c r="U13" s="1165"/>
      <c r="V13" s="1165"/>
      <c r="W13" s="1165"/>
      <c r="X13" s="1165"/>
      <c r="Y13" s="1165"/>
      <c r="Z13" s="1165"/>
      <c r="AA13" s="1165"/>
      <c r="AB13" s="1165"/>
      <c r="AC13" s="1165"/>
      <c r="AD13" s="1165"/>
      <c r="AE13" s="1165"/>
      <c r="AF13" s="1165"/>
      <c r="AG13" s="1165"/>
      <c r="AH13" s="1165"/>
      <c r="AI13" s="1165"/>
      <c r="AJ13" s="1165"/>
      <c r="AK13" s="1165"/>
      <c r="AL13" s="1165"/>
      <c r="AM13" s="1165"/>
      <c r="AN13" s="1165"/>
      <c r="AO13" s="1165"/>
      <c r="AP13" s="1165"/>
      <c r="AQ13" s="1165"/>
      <c r="AR13" s="1165"/>
      <c r="AS13" s="1165"/>
      <c r="AT13" s="1165"/>
      <c r="AU13" s="1165"/>
      <c r="AV13" s="1165"/>
      <c r="AW13" s="1165"/>
      <c r="AX13" s="1165"/>
      <c r="AY13" s="1165"/>
      <c r="AZ13" s="1165"/>
      <c r="BA13" s="1165"/>
      <c r="BB13" s="1165"/>
      <c r="BC13" s="1165"/>
      <c r="BD13" s="1165"/>
      <c r="BE13" s="1165"/>
      <c r="BF13" s="1165"/>
      <c r="BG13" s="1165"/>
      <c r="BH13" s="1165"/>
      <c r="BI13" s="1165"/>
      <c r="BJ13" s="1165"/>
      <c r="BK13" s="1165"/>
      <c r="BL13" s="1165"/>
      <c r="BM13" s="1165"/>
      <c r="BN13" s="1165"/>
      <c r="BO13" s="1165"/>
      <c r="BP13" s="1165"/>
      <c r="BQ13" s="1165"/>
      <c r="BR13" s="1165"/>
      <c r="BS13" s="1165"/>
      <c r="BT13" s="1165"/>
      <c r="BU13" s="1165"/>
      <c r="BV13" s="1165"/>
      <c r="BW13" s="1165"/>
      <c r="BX13" s="1165"/>
      <c r="BY13" s="1165"/>
      <c r="BZ13" s="1165"/>
      <c r="CA13" s="1165"/>
      <c r="CB13" s="1165"/>
      <c r="CC13" s="1165"/>
      <c r="CD13" s="1165"/>
      <c r="CE13" s="1165"/>
      <c r="CF13" s="1165"/>
      <c r="CG13" s="1165"/>
      <c r="CH13" s="1165" t="s">
        <v>455</v>
      </c>
    </row>
    <row r="14" spans="1:98" ht="14.25" customHeight="1">
      <c r="J14" s="529"/>
      <c r="K14" s="529"/>
      <c r="L14" s="1240" t="s">
        <v>92</v>
      </c>
      <c r="M14" s="1240" t="s">
        <v>640</v>
      </c>
      <c r="N14" s="521"/>
      <c r="O14" s="1241" t="s">
        <v>642</v>
      </c>
      <c r="P14" s="1242"/>
      <c r="Q14" s="1242"/>
      <c r="R14" s="1242"/>
      <c r="S14" s="1242"/>
      <c r="T14" s="1243"/>
      <c r="U14" s="1224" t="s">
        <v>341</v>
      </c>
      <c r="V14" s="1241" t="s">
        <v>642</v>
      </c>
      <c r="W14" s="1242"/>
      <c r="X14" s="1242"/>
      <c r="Y14" s="1242"/>
      <c r="Z14" s="1242"/>
      <c r="AA14" s="1243"/>
      <c r="AB14" s="1224" t="s">
        <v>341</v>
      </c>
      <c r="AC14" s="1241" t="s">
        <v>642</v>
      </c>
      <c r="AD14" s="1242"/>
      <c r="AE14" s="1242"/>
      <c r="AF14" s="1242"/>
      <c r="AG14" s="1242"/>
      <c r="AH14" s="1243"/>
      <c r="AI14" s="1224" t="s">
        <v>341</v>
      </c>
      <c r="AJ14" s="1241" t="s">
        <v>642</v>
      </c>
      <c r="AK14" s="1242"/>
      <c r="AL14" s="1242"/>
      <c r="AM14" s="1242"/>
      <c r="AN14" s="1242"/>
      <c r="AO14" s="1243"/>
      <c r="AP14" s="1224" t="s">
        <v>341</v>
      </c>
      <c r="AQ14" s="1241" t="s">
        <v>642</v>
      </c>
      <c r="AR14" s="1242"/>
      <c r="AS14" s="1242"/>
      <c r="AT14" s="1242"/>
      <c r="AU14" s="1242"/>
      <c r="AV14" s="1243"/>
      <c r="AW14" s="1224" t="s">
        <v>341</v>
      </c>
      <c r="AX14" s="1241" t="s">
        <v>642</v>
      </c>
      <c r="AY14" s="1242"/>
      <c r="AZ14" s="1242"/>
      <c r="BA14" s="1242"/>
      <c r="BB14" s="1242"/>
      <c r="BC14" s="1243"/>
      <c r="BD14" s="1224" t="s">
        <v>341</v>
      </c>
      <c r="BE14" s="1241" t="s">
        <v>642</v>
      </c>
      <c r="BF14" s="1242"/>
      <c r="BG14" s="1242"/>
      <c r="BH14" s="1242"/>
      <c r="BI14" s="1242"/>
      <c r="BJ14" s="1243"/>
      <c r="BK14" s="1224" t="s">
        <v>341</v>
      </c>
      <c r="BL14" s="1241" t="s">
        <v>642</v>
      </c>
      <c r="BM14" s="1242"/>
      <c r="BN14" s="1242"/>
      <c r="BO14" s="1242"/>
      <c r="BP14" s="1242"/>
      <c r="BQ14" s="1243"/>
      <c r="BR14" s="1224" t="s">
        <v>341</v>
      </c>
      <c r="BS14" s="1241" t="s">
        <v>642</v>
      </c>
      <c r="BT14" s="1242"/>
      <c r="BU14" s="1242"/>
      <c r="BV14" s="1242"/>
      <c r="BW14" s="1242"/>
      <c r="BX14" s="1243"/>
      <c r="BY14" s="1224" t="s">
        <v>341</v>
      </c>
      <c r="BZ14" s="1241" t="s">
        <v>642</v>
      </c>
      <c r="CA14" s="1242"/>
      <c r="CB14" s="1242"/>
      <c r="CC14" s="1242"/>
      <c r="CD14" s="1242"/>
      <c r="CE14" s="1243"/>
      <c r="CF14" s="1224" t="s">
        <v>341</v>
      </c>
      <c r="CG14" s="1237" t="s">
        <v>275</v>
      </c>
      <c r="CH14" s="1165"/>
    </row>
    <row r="15" spans="1:98" ht="14.25" customHeight="1">
      <c r="J15" s="529"/>
      <c r="K15" s="529"/>
      <c r="L15" s="1240"/>
      <c r="M15" s="1240"/>
      <c r="N15" s="521"/>
      <c r="O15" s="1246" t="s">
        <v>622</v>
      </c>
      <c r="P15" s="1244"/>
      <c r="Q15" s="1245"/>
      <c r="R15" s="1222" t="s">
        <v>655</v>
      </c>
      <c r="S15" s="1222"/>
      <c r="T15" s="1223"/>
      <c r="U15" s="1225"/>
      <c r="V15" s="1246" t="s">
        <v>622</v>
      </c>
      <c r="W15" s="1244"/>
      <c r="X15" s="1245"/>
      <c r="Y15" s="1222" t="s">
        <v>655</v>
      </c>
      <c r="Z15" s="1222"/>
      <c r="AA15" s="1223"/>
      <c r="AB15" s="1225"/>
      <c r="AC15" s="1246" t="s">
        <v>622</v>
      </c>
      <c r="AD15" s="1244"/>
      <c r="AE15" s="1245"/>
      <c r="AF15" s="1222" t="s">
        <v>655</v>
      </c>
      <c r="AG15" s="1222"/>
      <c r="AH15" s="1223"/>
      <c r="AI15" s="1225"/>
      <c r="AJ15" s="1246" t="s">
        <v>622</v>
      </c>
      <c r="AK15" s="1244"/>
      <c r="AL15" s="1245"/>
      <c r="AM15" s="1222" t="s">
        <v>655</v>
      </c>
      <c r="AN15" s="1222"/>
      <c r="AO15" s="1223"/>
      <c r="AP15" s="1225"/>
      <c r="AQ15" s="1246" t="s">
        <v>622</v>
      </c>
      <c r="AR15" s="1244"/>
      <c r="AS15" s="1245"/>
      <c r="AT15" s="1222" t="s">
        <v>655</v>
      </c>
      <c r="AU15" s="1222"/>
      <c r="AV15" s="1223"/>
      <c r="AW15" s="1225"/>
      <c r="AX15" s="1246" t="s">
        <v>622</v>
      </c>
      <c r="AY15" s="1244"/>
      <c r="AZ15" s="1245"/>
      <c r="BA15" s="1222" t="s">
        <v>655</v>
      </c>
      <c r="BB15" s="1222"/>
      <c r="BC15" s="1223"/>
      <c r="BD15" s="1225"/>
      <c r="BE15" s="1246" t="s">
        <v>622</v>
      </c>
      <c r="BF15" s="1244"/>
      <c r="BG15" s="1245"/>
      <c r="BH15" s="1222" t="s">
        <v>655</v>
      </c>
      <c r="BI15" s="1222"/>
      <c r="BJ15" s="1223"/>
      <c r="BK15" s="1225"/>
      <c r="BL15" s="1246" t="s">
        <v>622</v>
      </c>
      <c r="BM15" s="1244"/>
      <c r="BN15" s="1245"/>
      <c r="BO15" s="1222" t="s">
        <v>655</v>
      </c>
      <c r="BP15" s="1222"/>
      <c r="BQ15" s="1223"/>
      <c r="BR15" s="1225"/>
      <c r="BS15" s="1246" t="s">
        <v>622</v>
      </c>
      <c r="BT15" s="1244"/>
      <c r="BU15" s="1245"/>
      <c r="BV15" s="1222" t="s">
        <v>655</v>
      </c>
      <c r="BW15" s="1222"/>
      <c r="BX15" s="1223"/>
      <c r="BY15" s="1225"/>
      <c r="BZ15" s="1246" t="s">
        <v>622</v>
      </c>
      <c r="CA15" s="1244"/>
      <c r="CB15" s="1245"/>
      <c r="CC15" s="1222" t="s">
        <v>655</v>
      </c>
      <c r="CD15" s="1222"/>
      <c r="CE15" s="1223"/>
      <c r="CF15" s="1225"/>
      <c r="CG15" s="1238"/>
      <c r="CH15" s="1165"/>
    </row>
    <row r="16" spans="1:98" ht="30" customHeight="1">
      <c r="J16" s="529"/>
      <c r="K16" s="529"/>
      <c r="L16" s="1240"/>
      <c r="M16" s="1240"/>
      <c r="N16" s="520"/>
      <c r="O16" s="1247"/>
      <c r="P16" s="535"/>
      <c r="Q16" s="535"/>
      <c r="R16" s="536" t="s">
        <v>274</v>
      </c>
      <c r="S16" s="1235" t="s">
        <v>273</v>
      </c>
      <c r="T16" s="1236"/>
      <c r="U16" s="1226"/>
      <c r="V16" s="1247"/>
      <c r="W16" s="756"/>
      <c r="X16" s="756"/>
      <c r="Y16" s="1109" t="s">
        <v>274</v>
      </c>
      <c r="Z16" s="1235" t="s">
        <v>273</v>
      </c>
      <c r="AA16" s="1236"/>
      <c r="AB16" s="1226"/>
      <c r="AC16" s="1247"/>
      <c r="AD16" s="756"/>
      <c r="AE16" s="756"/>
      <c r="AF16" s="1109" t="s">
        <v>274</v>
      </c>
      <c r="AG16" s="1235" t="s">
        <v>273</v>
      </c>
      <c r="AH16" s="1236"/>
      <c r="AI16" s="1226"/>
      <c r="AJ16" s="1247"/>
      <c r="AK16" s="756"/>
      <c r="AL16" s="756"/>
      <c r="AM16" s="1109" t="s">
        <v>274</v>
      </c>
      <c r="AN16" s="1235" t="s">
        <v>273</v>
      </c>
      <c r="AO16" s="1236"/>
      <c r="AP16" s="1226"/>
      <c r="AQ16" s="1247"/>
      <c r="AR16" s="756"/>
      <c r="AS16" s="756"/>
      <c r="AT16" s="1109" t="s">
        <v>274</v>
      </c>
      <c r="AU16" s="1235" t="s">
        <v>273</v>
      </c>
      <c r="AV16" s="1236"/>
      <c r="AW16" s="1226"/>
      <c r="AX16" s="1247"/>
      <c r="AY16" s="756"/>
      <c r="AZ16" s="756"/>
      <c r="BA16" s="1119" t="s">
        <v>274</v>
      </c>
      <c r="BB16" s="1235" t="s">
        <v>273</v>
      </c>
      <c r="BC16" s="1236"/>
      <c r="BD16" s="1226"/>
      <c r="BE16" s="1247"/>
      <c r="BF16" s="756"/>
      <c r="BG16" s="756"/>
      <c r="BH16" s="1119" t="s">
        <v>274</v>
      </c>
      <c r="BI16" s="1235" t="s">
        <v>273</v>
      </c>
      <c r="BJ16" s="1236"/>
      <c r="BK16" s="1226"/>
      <c r="BL16" s="1247"/>
      <c r="BM16" s="756"/>
      <c r="BN16" s="756"/>
      <c r="BO16" s="1119" t="s">
        <v>274</v>
      </c>
      <c r="BP16" s="1235" t="s">
        <v>273</v>
      </c>
      <c r="BQ16" s="1236"/>
      <c r="BR16" s="1226"/>
      <c r="BS16" s="1247"/>
      <c r="BT16" s="756"/>
      <c r="BU16" s="756"/>
      <c r="BV16" s="1119" t="s">
        <v>274</v>
      </c>
      <c r="BW16" s="1235" t="s">
        <v>273</v>
      </c>
      <c r="BX16" s="1236"/>
      <c r="BY16" s="1226"/>
      <c r="BZ16" s="1247"/>
      <c r="CA16" s="756"/>
      <c r="CB16" s="756"/>
      <c r="CC16" s="1119" t="s">
        <v>274</v>
      </c>
      <c r="CD16" s="1235" t="s">
        <v>273</v>
      </c>
      <c r="CE16" s="1236"/>
      <c r="CF16" s="1226"/>
      <c r="CG16" s="1239"/>
      <c r="CH16" s="1165"/>
    </row>
    <row r="17" spans="1:99">
      <c r="J17" s="529"/>
      <c r="K17" s="569">
        <v>1</v>
      </c>
      <c r="L17" s="647" t="s">
        <v>93</v>
      </c>
      <c r="M17" s="647" t="s">
        <v>49</v>
      </c>
      <c r="N17" s="668" t="s">
        <v>49</v>
      </c>
      <c r="O17" s="648">
        <f ca="1">OFFSET(O17,0,-1)+1</f>
        <v>3</v>
      </c>
      <c r="P17" s="649">
        <f ca="1">OFFSET(P17,0,-1)</f>
        <v>3</v>
      </c>
      <c r="Q17" s="649">
        <f ca="1">OFFSET(Q17,0,-1)</f>
        <v>3</v>
      </c>
      <c r="R17" s="648">
        <f ca="1">OFFSET(R17,0,-1)+1</f>
        <v>4</v>
      </c>
      <c r="S17" s="1229">
        <f ca="1">OFFSET(S17,0,-1)+1</f>
        <v>5</v>
      </c>
      <c r="T17" s="1229"/>
      <c r="U17" s="648">
        <f ca="1">OFFSET(U17,0,-2)+1</f>
        <v>6</v>
      </c>
      <c r="V17" s="1106">
        <f ca="1">OFFSET(V17,0,-1)+1</f>
        <v>7</v>
      </c>
      <c r="W17" s="649">
        <f ca="1">OFFSET(W17,0,-1)</f>
        <v>7</v>
      </c>
      <c r="X17" s="649">
        <f ca="1">OFFSET(X17,0,-1)</f>
        <v>7</v>
      </c>
      <c r="Y17" s="1106">
        <f ca="1">OFFSET(Y17,0,-1)+1</f>
        <v>8</v>
      </c>
      <c r="Z17" s="1229">
        <f ca="1">OFFSET(Z17,0,-1)+1</f>
        <v>9</v>
      </c>
      <c r="AA17" s="1229"/>
      <c r="AB17" s="1106">
        <f ca="1">OFFSET(AB17,0,-2)+1</f>
        <v>10</v>
      </c>
      <c r="AC17" s="1106">
        <f ca="1">OFFSET(AC17,0,-1)+1</f>
        <v>11</v>
      </c>
      <c r="AD17" s="649">
        <f ca="1">OFFSET(AD17,0,-1)</f>
        <v>11</v>
      </c>
      <c r="AE17" s="649">
        <f ca="1">OFFSET(AE17,0,-1)</f>
        <v>11</v>
      </c>
      <c r="AF17" s="1106">
        <f ca="1">OFFSET(AF17,0,-1)+1</f>
        <v>12</v>
      </c>
      <c r="AG17" s="1229">
        <f ca="1">OFFSET(AG17,0,-1)+1</f>
        <v>13</v>
      </c>
      <c r="AH17" s="1229"/>
      <c r="AI17" s="1106">
        <f ca="1">OFFSET(AI17,0,-2)+1</f>
        <v>14</v>
      </c>
      <c r="AJ17" s="1106">
        <f ca="1">OFFSET(AJ17,0,-1)+1</f>
        <v>15</v>
      </c>
      <c r="AK17" s="649">
        <f ca="1">OFFSET(AK17,0,-1)</f>
        <v>15</v>
      </c>
      <c r="AL17" s="649">
        <f ca="1">OFFSET(AL17,0,-1)</f>
        <v>15</v>
      </c>
      <c r="AM17" s="1106">
        <f ca="1">OFFSET(AM17,0,-1)+1</f>
        <v>16</v>
      </c>
      <c r="AN17" s="1229">
        <f ca="1">OFFSET(AN17,0,-1)+1</f>
        <v>17</v>
      </c>
      <c r="AO17" s="1229"/>
      <c r="AP17" s="1106">
        <f ca="1">OFFSET(AP17,0,-2)+1</f>
        <v>18</v>
      </c>
      <c r="AQ17" s="1106">
        <f ca="1">OFFSET(AQ17,0,-1)+1</f>
        <v>19</v>
      </c>
      <c r="AR17" s="649">
        <f ca="1">OFFSET(AR17,0,-1)</f>
        <v>19</v>
      </c>
      <c r="AS17" s="649">
        <f ca="1">OFFSET(AS17,0,-1)</f>
        <v>19</v>
      </c>
      <c r="AT17" s="1106">
        <f ca="1">OFFSET(AT17,0,-1)+1</f>
        <v>20</v>
      </c>
      <c r="AU17" s="1229">
        <f ca="1">OFFSET(AU17,0,-1)+1</f>
        <v>21</v>
      </c>
      <c r="AV17" s="1229"/>
      <c r="AW17" s="1106">
        <f ca="1">OFFSET(AW17,0,-2)+1</f>
        <v>22</v>
      </c>
      <c r="AX17" s="1118">
        <f ca="1">OFFSET(AX17,0,-1)+1</f>
        <v>23</v>
      </c>
      <c r="AY17" s="649">
        <f ca="1">OFFSET(AY17,0,-1)</f>
        <v>23</v>
      </c>
      <c r="AZ17" s="649">
        <f ca="1">OFFSET(AZ17,0,-1)</f>
        <v>23</v>
      </c>
      <c r="BA17" s="1118">
        <f ca="1">OFFSET(BA17,0,-1)+1</f>
        <v>24</v>
      </c>
      <c r="BB17" s="1229">
        <f ca="1">OFFSET(BB17,0,-1)+1</f>
        <v>25</v>
      </c>
      <c r="BC17" s="1229"/>
      <c r="BD17" s="1118">
        <f ca="1">OFFSET(BD17,0,-2)+1</f>
        <v>26</v>
      </c>
      <c r="BE17" s="1118">
        <f ca="1">OFFSET(BE17,0,-1)+1</f>
        <v>27</v>
      </c>
      <c r="BF17" s="649">
        <f ca="1">OFFSET(BF17,0,-1)</f>
        <v>27</v>
      </c>
      <c r="BG17" s="649">
        <f ca="1">OFFSET(BG17,0,-1)</f>
        <v>27</v>
      </c>
      <c r="BH17" s="1118">
        <f ca="1">OFFSET(BH17,0,-1)+1</f>
        <v>28</v>
      </c>
      <c r="BI17" s="1229">
        <f ca="1">OFFSET(BI17,0,-1)+1</f>
        <v>29</v>
      </c>
      <c r="BJ17" s="1229"/>
      <c r="BK17" s="1118">
        <f ca="1">OFFSET(BK17,0,-2)+1</f>
        <v>30</v>
      </c>
      <c r="BL17" s="1118">
        <f ca="1">OFFSET(BL17,0,-1)+1</f>
        <v>31</v>
      </c>
      <c r="BM17" s="649">
        <f ca="1">OFFSET(BM17,0,-1)</f>
        <v>31</v>
      </c>
      <c r="BN17" s="649">
        <f ca="1">OFFSET(BN17,0,-1)</f>
        <v>31</v>
      </c>
      <c r="BO17" s="1118">
        <f ca="1">OFFSET(BO17,0,-1)+1</f>
        <v>32</v>
      </c>
      <c r="BP17" s="1229">
        <f ca="1">OFFSET(BP17,0,-1)+1</f>
        <v>33</v>
      </c>
      <c r="BQ17" s="1229"/>
      <c r="BR17" s="1118">
        <f ca="1">OFFSET(BR17,0,-2)+1</f>
        <v>34</v>
      </c>
      <c r="BS17" s="1118">
        <f ca="1">OFFSET(BS17,0,-1)+1</f>
        <v>35</v>
      </c>
      <c r="BT17" s="649">
        <f ca="1">OFFSET(BT17,0,-1)</f>
        <v>35</v>
      </c>
      <c r="BU17" s="649">
        <f ca="1">OFFSET(BU17,0,-1)</f>
        <v>35</v>
      </c>
      <c r="BV17" s="1118">
        <f ca="1">OFFSET(BV17,0,-1)+1</f>
        <v>36</v>
      </c>
      <c r="BW17" s="1229">
        <f ca="1">OFFSET(BW17,0,-1)+1</f>
        <v>37</v>
      </c>
      <c r="BX17" s="1229"/>
      <c r="BY17" s="1118">
        <f ca="1">OFFSET(BY17,0,-2)+1</f>
        <v>38</v>
      </c>
      <c r="BZ17" s="1118">
        <f ca="1">OFFSET(BZ17,0,-1)+1</f>
        <v>39</v>
      </c>
      <c r="CA17" s="649">
        <f ca="1">OFFSET(CA17,0,-1)</f>
        <v>39</v>
      </c>
      <c r="CB17" s="649">
        <f ca="1">OFFSET(CB17,0,-1)</f>
        <v>39</v>
      </c>
      <c r="CC17" s="1118">
        <f ca="1">OFFSET(CC17,0,-1)+1</f>
        <v>40</v>
      </c>
      <c r="CD17" s="1229">
        <f ca="1">OFFSET(CD17,0,-1)+1</f>
        <v>41</v>
      </c>
      <c r="CE17" s="1229"/>
      <c r="CF17" s="1118">
        <f ca="1">OFFSET(CF17,0,-2)+1</f>
        <v>42</v>
      </c>
      <c r="CG17" s="649">
        <f ca="1">OFFSET(CG17,0,-1)</f>
        <v>42</v>
      </c>
      <c r="CH17" s="648">
        <f ca="1">OFFSET(CH17,0,-1)+1</f>
        <v>43</v>
      </c>
    </row>
    <row r="18" spans="1:99" ht="22.5">
      <c r="A18" s="1213">
        <v>1</v>
      </c>
      <c r="B18" s="919"/>
      <c r="C18" s="919"/>
      <c r="D18" s="919"/>
      <c r="E18" s="920"/>
      <c r="F18" s="921"/>
      <c r="G18" s="919"/>
      <c r="H18" s="919"/>
      <c r="I18" s="922"/>
      <c r="J18" s="917"/>
      <c r="K18" s="926">
        <v>1</v>
      </c>
      <c r="L18" s="593">
        <f>mergeValue(A18)</f>
        <v>1</v>
      </c>
      <c r="M18" s="641" t="s">
        <v>20</v>
      </c>
      <c r="N18" s="580"/>
      <c r="O18" s="1254" t="str">
        <f>IF('Перечень тарифов'!J21="","","" &amp; 'Перечень тарифов'!J21 &amp; "")</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P18" s="1254"/>
      <c r="Q18" s="1254"/>
      <c r="R18" s="1254"/>
      <c r="S18" s="1254"/>
      <c r="T18" s="1254"/>
      <c r="U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54"/>
      <c r="BT18" s="1254"/>
      <c r="BU18" s="1254"/>
      <c r="BV18" s="1254"/>
      <c r="BW18" s="1254"/>
      <c r="BX18" s="1254"/>
      <c r="BY18" s="1254"/>
      <c r="BZ18" s="1254"/>
      <c r="CA18" s="1254"/>
      <c r="CB18" s="1254"/>
      <c r="CC18" s="1254"/>
      <c r="CD18" s="1254"/>
      <c r="CE18" s="1254"/>
      <c r="CF18" s="1254"/>
      <c r="CG18" s="1254"/>
      <c r="CH18" s="630" t="s">
        <v>659</v>
      </c>
    </row>
    <row r="19" spans="1:99" hidden="1">
      <c r="A19" s="1213"/>
      <c r="B19" s="1213">
        <v>1</v>
      </c>
      <c r="C19" s="919"/>
      <c r="D19" s="919"/>
      <c r="E19" s="921"/>
      <c r="F19" s="921"/>
      <c r="G19" s="919"/>
      <c r="H19" s="919"/>
      <c r="I19" s="916"/>
      <c r="J19" s="915"/>
      <c r="K19" s="926">
        <v>1</v>
      </c>
      <c r="L19" s="593" t="str">
        <f>mergeValue(A19) &amp;"."&amp; mergeValue(B19)</f>
        <v>1.1</v>
      </c>
      <c r="M19" s="546"/>
      <c r="N19" s="580"/>
      <c r="O19" s="1254"/>
      <c r="P19" s="1254"/>
      <c r="Q19" s="1254"/>
      <c r="R19" s="1254"/>
      <c r="S19" s="1254"/>
      <c r="T19" s="1254"/>
      <c r="U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54"/>
      <c r="BT19" s="1254"/>
      <c r="BU19" s="1254"/>
      <c r="BV19" s="1254"/>
      <c r="BW19" s="1254"/>
      <c r="BX19" s="1254"/>
      <c r="BY19" s="1254"/>
      <c r="BZ19" s="1254"/>
      <c r="CA19" s="1254"/>
      <c r="CB19" s="1254"/>
      <c r="CC19" s="1254"/>
      <c r="CD19" s="1254"/>
      <c r="CE19" s="1254"/>
      <c r="CF19" s="1254"/>
      <c r="CG19" s="1254"/>
      <c r="CH19" s="630"/>
    </row>
    <row r="20" spans="1:99" hidden="1">
      <c r="A20" s="1213"/>
      <c r="B20" s="1213"/>
      <c r="C20" s="1213">
        <v>1</v>
      </c>
      <c r="D20" s="919"/>
      <c r="E20" s="921"/>
      <c r="F20" s="921"/>
      <c r="G20" s="919"/>
      <c r="H20" s="919"/>
      <c r="I20" s="923"/>
      <c r="J20" s="915"/>
      <c r="K20" s="926">
        <v>1</v>
      </c>
      <c r="L20" s="593" t="str">
        <f>mergeValue(A20) &amp;"."&amp; mergeValue(B20)&amp;"."&amp; mergeValue(C20)</f>
        <v>1.1.1</v>
      </c>
      <c r="M20" s="547"/>
      <c r="N20" s="580"/>
      <c r="O20" s="1254"/>
      <c r="P20" s="1254"/>
      <c r="Q20" s="1254"/>
      <c r="R20" s="1254"/>
      <c r="S20" s="1254"/>
      <c r="T20" s="1254"/>
      <c r="U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54"/>
      <c r="BT20" s="1254"/>
      <c r="BU20" s="1254"/>
      <c r="BV20" s="1254"/>
      <c r="BW20" s="1254"/>
      <c r="BX20" s="1254"/>
      <c r="BY20" s="1254"/>
      <c r="BZ20" s="1254"/>
      <c r="CA20" s="1254"/>
      <c r="CB20" s="1254"/>
      <c r="CC20" s="1254"/>
      <c r="CD20" s="1254"/>
      <c r="CE20" s="1254"/>
      <c r="CF20" s="1254"/>
      <c r="CG20" s="1254"/>
      <c r="CH20" s="630"/>
    </row>
    <row r="21" spans="1:99" hidden="1">
      <c r="A21" s="1213"/>
      <c r="B21" s="1213"/>
      <c r="C21" s="1213"/>
      <c r="D21" s="1213">
        <v>1</v>
      </c>
      <c r="E21" s="921"/>
      <c r="F21" s="921"/>
      <c r="G21" s="919"/>
      <c r="H21" s="919"/>
      <c r="I21" s="1213">
        <v>1</v>
      </c>
      <c r="J21" s="915"/>
      <c r="K21" s="926">
        <v>1</v>
      </c>
      <c r="L21" s="593" t="str">
        <f>mergeValue(A21) &amp;"."&amp; mergeValue(B21)&amp;"."&amp; mergeValue(C21)&amp;"."&amp; mergeValue(D21)</f>
        <v>1.1.1.1</v>
      </c>
      <c r="M21" s="548"/>
      <c r="N21" s="580"/>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c r="CB21" s="1254"/>
      <c r="CC21" s="1254"/>
      <c r="CD21" s="1254"/>
      <c r="CE21" s="1254"/>
      <c r="CF21" s="1254"/>
      <c r="CG21" s="1254"/>
      <c r="CH21" s="630"/>
    </row>
    <row r="22" spans="1:99" ht="11.25" hidden="1" customHeight="1">
      <c r="A22" s="1213"/>
      <c r="B22" s="1213"/>
      <c r="C22" s="1213"/>
      <c r="D22" s="1213"/>
      <c r="E22" s="1213">
        <v>1</v>
      </c>
      <c r="F22" s="921"/>
      <c r="G22" s="919"/>
      <c r="H22" s="919"/>
      <c r="I22" s="1213"/>
      <c r="J22" s="921"/>
      <c r="K22" s="926">
        <v>1</v>
      </c>
      <c r="L22" s="593"/>
      <c r="M22" s="554"/>
      <c r="N22" s="581"/>
      <c r="O22" s="631"/>
      <c r="P22" s="631"/>
      <c r="Q22" s="631"/>
      <c r="R22" s="631"/>
      <c r="S22" s="631"/>
      <c r="T22" s="631"/>
      <c r="U22" s="593"/>
      <c r="V22" s="1112"/>
      <c r="W22" s="1112"/>
      <c r="X22" s="1112"/>
      <c r="Y22" s="1112"/>
      <c r="Z22" s="1112"/>
      <c r="AA22" s="1112"/>
      <c r="AB22" s="1110"/>
      <c r="AC22" s="1112"/>
      <c r="AD22" s="1112"/>
      <c r="AE22" s="1112"/>
      <c r="AF22" s="1112"/>
      <c r="AG22" s="1112"/>
      <c r="AH22" s="1112"/>
      <c r="AI22" s="1110"/>
      <c r="AJ22" s="1112"/>
      <c r="AK22" s="1112"/>
      <c r="AL22" s="1112"/>
      <c r="AM22" s="1112"/>
      <c r="AN22" s="1112"/>
      <c r="AO22" s="1112"/>
      <c r="AP22" s="1110"/>
      <c r="AQ22" s="1112"/>
      <c r="AR22" s="1112"/>
      <c r="AS22" s="1112"/>
      <c r="AT22" s="1112"/>
      <c r="AU22" s="1112"/>
      <c r="AV22" s="1112"/>
      <c r="AW22" s="1110"/>
      <c r="AX22" s="1122"/>
      <c r="AY22" s="1122"/>
      <c r="AZ22" s="1122"/>
      <c r="BA22" s="1122"/>
      <c r="BB22" s="1122"/>
      <c r="BC22" s="1122"/>
      <c r="BD22" s="1121"/>
      <c r="BE22" s="1122"/>
      <c r="BF22" s="1122"/>
      <c r="BG22" s="1122"/>
      <c r="BH22" s="1122"/>
      <c r="BI22" s="1122"/>
      <c r="BJ22" s="1122"/>
      <c r="BK22" s="1121"/>
      <c r="BL22" s="1122"/>
      <c r="BM22" s="1122"/>
      <c r="BN22" s="1122"/>
      <c r="BO22" s="1122"/>
      <c r="BP22" s="1122"/>
      <c r="BQ22" s="1122"/>
      <c r="BR22" s="1121"/>
      <c r="BS22" s="1122"/>
      <c r="BT22" s="1122"/>
      <c r="BU22" s="1122"/>
      <c r="BV22" s="1122"/>
      <c r="BW22" s="1122"/>
      <c r="BX22" s="1122"/>
      <c r="BY22" s="1121"/>
      <c r="BZ22" s="1122"/>
      <c r="CA22" s="1122"/>
      <c r="CB22" s="1122"/>
      <c r="CC22" s="1122"/>
      <c r="CD22" s="1122"/>
      <c r="CE22" s="1122"/>
      <c r="CF22" s="1121"/>
      <c r="CG22" s="507"/>
      <c r="CH22" s="559"/>
    </row>
    <row r="23" spans="1:99" ht="90">
      <c r="A23" s="1213"/>
      <c r="B23" s="1213"/>
      <c r="C23" s="1213"/>
      <c r="D23" s="1213"/>
      <c r="E23" s="1213"/>
      <c r="F23" s="1213">
        <v>1</v>
      </c>
      <c r="G23" s="919"/>
      <c r="H23" s="919"/>
      <c r="I23" s="1213"/>
      <c r="J23" s="1257"/>
      <c r="K23" s="926">
        <v>1</v>
      </c>
      <c r="L23" s="593" t="str">
        <f>mergeValue(A23) &amp;"."&amp; mergeValue(B23)&amp;"."&amp; mergeValue(C23)&amp;"."&amp; mergeValue(D23)&amp;"."&amp;  mergeValue(F23)</f>
        <v>1.1.1.1.1</v>
      </c>
      <c r="M23" s="554" t="s">
        <v>10</v>
      </c>
      <c r="N23" s="581"/>
      <c r="O23" s="1216" t="s">
        <v>774</v>
      </c>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217"/>
      <c r="AM23" s="1217"/>
      <c r="AN23" s="1217"/>
      <c r="AO23" s="1217"/>
      <c r="AP23" s="1217"/>
      <c r="AQ23" s="1217"/>
      <c r="AR23" s="1217"/>
      <c r="AS23" s="1217"/>
      <c r="AT23" s="1217"/>
      <c r="AU23" s="1217"/>
      <c r="AV23" s="1217"/>
      <c r="AW23" s="1217"/>
      <c r="AX23" s="1217"/>
      <c r="AY23" s="1217"/>
      <c r="AZ23" s="1217"/>
      <c r="BA23" s="1217"/>
      <c r="BB23" s="1217"/>
      <c r="BC23" s="1217"/>
      <c r="BD23" s="1217"/>
      <c r="BE23" s="1217"/>
      <c r="BF23" s="1217"/>
      <c r="BG23" s="1217"/>
      <c r="BH23" s="1217"/>
      <c r="BI23" s="1217"/>
      <c r="BJ23" s="1217"/>
      <c r="BK23" s="1217"/>
      <c r="BL23" s="1217"/>
      <c r="BM23" s="1217"/>
      <c r="BN23" s="1217"/>
      <c r="BO23" s="1217"/>
      <c r="BP23" s="1217"/>
      <c r="BQ23" s="1217"/>
      <c r="BR23" s="1217"/>
      <c r="BS23" s="1217"/>
      <c r="BT23" s="1217"/>
      <c r="BU23" s="1217"/>
      <c r="BV23" s="1217"/>
      <c r="BW23" s="1217"/>
      <c r="BX23" s="1217"/>
      <c r="BY23" s="1217"/>
      <c r="BZ23" s="1217"/>
      <c r="CA23" s="1217"/>
      <c r="CB23" s="1217"/>
      <c r="CC23" s="1217"/>
      <c r="CD23" s="1217"/>
      <c r="CE23" s="1217"/>
      <c r="CF23" s="1217"/>
      <c r="CG23" s="1218"/>
      <c r="CH23" s="630" t="s">
        <v>636</v>
      </c>
      <c r="CJ23" s="589" t="str">
        <f>strCheckUnique(CK23:CK26)</f>
        <v/>
      </c>
      <c r="CL23" s="589"/>
    </row>
    <row r="24" spans="1:99" ht="33.75">
      <c r="A24" s="1213"/>
      <c r="B24" s="1213"/>
      <c r="C24" s="1213"/>
      <c r="D24" s="1213"/>
      <c r="E24" s="1213"/>
      <c r="F24" s="1213"/>
      <c r="G24" s="919">
        <v>1</v>
      </c>
      <c r="H24" s="919"/>
      <c r="I24" s="1213"/>
      <c r="J24" s="1257"/>
      <c r="K24" s="918"/>
      <c r="L24" s="593" t="str">
        <f>mergeValue(A24) &amp;"."&amp; mergeValue(B24)&amp;"."&amp; mergeValue(C24)&amp;"."&amp; mergeValue(D24)&amp;"."&amp;  mergeValue(F24)&amp;"."&amp;  mergeValue(G24)</f>
        <v>1.1.1.1.1.1</v>
      </c>
      <c r="M24" s="1069" t="s">
        <v>650</v>
      </c>
      <c r="N24" s="586"/>
      <c r="O24" s="683">
        <v>2199.8000000000002</v>
      </c>
      <c r="P24" s="562"/>
      <c r="Q24" s="562"/>
      <c r="R24" s="1255" t="s">
        <v>1517</v>
      </c>
      <c r="S24" s="1220" t="s">
        <v>84</v>
      </c>
      <c r="T24" s="1255" t="s">
        <v>3310</v>
      </c>
      <c r="U24" s="1220" t="s">
        <v>84</v>
      </c>
      <c r="V24" s="683">
        <v>2243.81</v>
      </c>
      <c r="W24" s="763"/>
      <c r="X24" s="763"/>
      <c r="Y24" s="1255" t="s">
        <v>3311</v>
      </c>
      <c r="Z24" s="1220" t="s">
        <v>84</v>
      </c>
      <c r="AA24" s="1255" t="s">
        <v>3312</v>
      </c>
      <c r="AB24" s="1220" t="s">
        <v>84</v>
      </c>
      <c r="AC24" s="683">
        <v>2243.81</v>
      </c>
      <c r="AD24" s="763"/>
      <c r="AE24" s="763"/>
      <c r="AF24" s="1255" t="s">
        <v>3295</v>
      </c>
      <c r="AG24" s="1220" t="s">
        <v>84</v>
      </c>
      <c r="AH24" s="1255" t="s">
        <v>3313</v>
      </c>
      <c r="AI24" s="1220" t="s">
        <v>84</v>
      </c>
      <c r="AJ24" s="683">
        <v>2301.58</v>
      </c>
      <c r="AK24" s="763"/>
      <c r="AL24" s="763"/>
      <c r="AM24" s="1255" t="s">
        <v>3314</v>
      </c>
      <c r="AN24" s="1220" t="s">
        <v>84</v>
      </c>
      <c r="AO24" s="1255" t="s">
        <v>3315</v>
      </c>
      <c r="AP24" s="1220" t="s">
        <v>84</v>
      </c>
      <c r="AQ24" s="683">
        <v>2301.58</v>
      </c>
      <c r="AR24" s="763"/>
      <c r="AS24" s="763"/>
      <c r="AT24" s="1255" t="s">
        <v>3316</v>
      </c>
      <c r="AU24" s="1220" t="s">
        <v>84</v>
      </c>
      <c r="AV24" s="1255" t="s">
        <v>3317</v>
      </c>
      <c r="AW24" s="1220" t="s">
        <v>84</v>
      </c>
      <c r="AX24" s="683">
        <v>2356.81</v>
      </c>
      <c r="AY24" s="763"/>
      <c r="AZ24" s="763"/>
      <c r="BA24" s="1255" t="s">
        <v>3319</v>
      </c>
      <c r="BB24" s="1220" t="s">
        <v>84</v>
      </c>
      <c r="BC24" s="1255" t="s">
        <v>3320</v>
      </c>
      <c r="BD24" s="1220" t="s">
        <v>84</v>
      </c>
      <c r="BE24" s="683">
        <v>2356.81</v>
      </c>
      <c r="BF24" s="763"/>
      <c r="BG24" s="763"/>
      <c r="BH24" s="1255" t="s">
        <v>3321</v>
      </c>
      <c r="BI24" s="1220" t="s">
        <v>84</v>
      </c>
      <c r="BJ24" s="1255" t="s">
        <v>3322</v>
      </c>
      <c r="BK24" s="1220" t="s">
        <v>84</v>
      </c>
      <c r="BL24" s="683">
        <v>2451.08</v>
      </c>
      <c r="BM24" s="763"/>
      <c r="BN24" s="763"/>
      <c r="BO24" s="1255" t="s">
        <v>3323</v>
      </c>
      <c r="BP24" s="1220" t="s">
        <v>84</v>
      </c>
      <c r="BQ24" s="1255" t="s">
        <v>3324</v>
      </c>
      <c r="BR24" s="1220" t="s">
        <v>84</v>
      </c>
      <c r="BS24" s="683">
        <v>2451.08</v>
      </c>
      <c r="BT24" s="763"/>
      <c r="BU24" s="763"/>
      <c r="BV24" s="1255" t="s">
        <v>3325</v>
      </c>
      <c r="BW24" s="1220" t="s">
        <v>84</v>
      </c>
      <c r="BX24" s="1255" t="s">
        <v>3326</v>
      </c>
      <c r="BY24" s="1220" t="s">
        <v>84</v>
      </c>
      <c r="BZ24" s="683">
        <v>2531.6999999999998</v>
      </c>
      <c r="CA24" s="763"/>
      <c r="CB24" s="763"/>
      <c r="CC24" s="1255" t="s">
        <v>3327</v>
      </c>
      <c r="CD24" s="1220" t="s">
        <v>84</v>
      </c>
      <c r="CE24" s="1255" t="s">
        <v>1518</v>
      </c>
      <c r="CF24" s="1220" t="s">
        <v>85</v>
      </c>
      <c r="CG24" s="537"/>
      <c r="CH24" s="1230" t="s">
        <v>660</v>
      </c>
      <c r="CI24" s="585" t="str">
        <f>strCheckDate(O25:CG25)</f>
        <v/>
      </c>
      <c r="CJ24" s="589"/>
      <c r="CK24" s="589" t="str">
        <f>IF(M24="","",M24 )</f>
        <v>горячая вода в системе централизованного теплоснабжения на отопление</v>
      </c>
      <c r="CL24" s="589"/>
      <c r="CM24" s="589"/>
      <c r="CN24" s="589"/>
    </row>
    <row r="25" spans="1:99" ht="11.25" hidden="1" customHeight="1">
      <c r="A25" s="1213"/>
      <c r="B25" s="1213"/>
      <c r="C25" s="1213"/>
      <c r="D25" s="1213"/>
      <c r="E25" s="1213"/>
      <c r="F25" s="1213"/>
      <c r="G25" s="919"/>
      <c r="H25" s="919"/>
      <c r="I25" s="1213"/>
      <c r="J25" s="1257"/>
      <c r="K25" s="926">
        <v>1</v>
      </c>
      <c r="L25" s="600"/>
      <c r="M25" s="646"/>
      <c r="N25" s="586"/>
      <c r="O25" s="562"/>
      <c r="P25" s="562"/>
      <c r="Q25" s="584" t="str">
        <f>R24 &amp; "-" &amp; T24</f>
        <v>01.01.2019-30.06.2019</v>
      </c>
      <c r="R25" s="1255"/>
      <c r="S25" s="1220"/>
      <c r="T25" s="1255"/>
      <c r="U25" s="1220"/>
      <c r="V25" s="763"/>
      <c r="W25" s="763"/>
      <c r="X25" s="769" t="str">
        <f>Y24 &amp; "-" &amp; AA24</f>
        <v>01.07.2019-31.12.2019</v>
      </c>
      <c r="Y25" s="1255"/>
      <c r="Z25" s="1220"/>
      <c r="AA25" s="1255"/>
      <c r="AB25" s="1220"/>
      <c r="AC25" s="763"/>
      <c r="AD25" s="763"/>
      <c r="AE25" s="769" t="str">
        <f>AF24 &amp; "-" &amp; AH24</f>
        <v>01.01.2020-30.06.2020</v>
      </c>
      <c r="AF25" s="1255"/>
      <c r="AG25" s="1220"/>
      <c r="AH25" s="1255"/>
      <c r="AI25" s="1220"/>
      <c r="AJ25" s="763"/>
      <c r="AK25" s="763"/>
      <c r="AL25" s="769" t="str">
        <f>AM24 &amp; "-" &amp; AO24</f>
        <v>01.07.2020-31.12.2020</v>
      </c>
      <c r="AM25" s="1255"/>
      <c r="AN25" s="1220"/>
      <c r="AO25" s="1255"/>
      <c r="AP25" s="1220"/>
      <c r="AQ25" s="763"/>
      <c r="AR25" s="763"/>
      <c r="AS25" s="769" t="str">
        <f>AT24 &amp; "-" &amp; AV24</f>
        <v>01.01.2021-30.06.2021</v>
      </c>
      <c r="AT25" s="1255"/>
      <c r="AU25" s="1220"/>
      <c r="AV25" s="1255"/>
      <c r="AW25" s="1220"/>
      <c r="AX25" s="763"/>
      <c r="AY25" s="763"/>
      <c r="AZ25" s="769" t="str">
        <f>BA24 &amp; "-" &amp; BC24</f>
        <v>01.07.2021-31.12.2021</v>
      </c>
      <c r="BA25" s="1255"/>
      <c r="BB25" s="1220"/>
      <c r="BC25" s="1255"/>
      <c r="BD25" s="1220"/>
      <c r="BE25" s="763"/>
      <c r="BF25" s="763"/>
      <c r="BG25" s="769" t="str">
        <f>BH24 &amp; "-" &amp; BJ24</f>
        <v>01.01.2022-30.06.2022</v>
      </c>
      <c r="BH25" s="1255"/>
      <c r="BI25" s="1220"/>
      <c r="BJ25" s="1255"/>
      <c r="BK25" s="1220"/>
      <c r="BL25" s="763"/>
      <c r="BM25" s="763"/>
      <c r="BN25" s="769" t="str">
        <f>BO24 &amp; "-" &amp; BQ24</f>
        <v>01.07.2022-31.12.2022</v>
      </c>
      <c r="BO25" s="1255"/>
      <c r="BP25" s="1220"/>
      <c r="BQ25" s="1255"/>
      <c r="BR25" s="1220"/>
      <c r="BS25" s="763"/>
      <c r="BT25" s="763"/>
      <c r="BU25" s="769" t="str">
        <f>BV24 &amp; "-" &amp; BX24</f>
        <v>01.01.2023-30.06.2023</v>
      </c>
      <c r="BV25" s="1255"/>
      <c r="BW25" s="1220"/>
      <c r="BX25" s="1255"/>
      <c r="BY25" s="1220"/>
      <c r="BZ25" s="763"/>
      <c r="CA25" s="763"/>
      <c r="CB25" s="769" t="str">
        <f>CC24 &amp; "-" &amp; CE24</f>
        <v>01.07.2023-31.12.2023</v>
      </c>
      <c r="CC25" s="1255"/>
      <c r="CD25" s="1220"/>
      <c r="CE25" s="1255"/>
      <c r="CF25" s="1220"/>
      <c r="CG25" s="537"/>
      <c r="CH25" s="1231"/>
      <c r="CJ25" s="589"/>
      <c r="CK25" s="589"/>
      <c r="CL25" s="589"/>
      <c r="CM25" s="589"/>
      <c r="CN25" s="589"/>
    </row>
    <row r="26" spans="1:99" s="522" customFormat="1" ht="15" customHeight="1">
      <c r="A26" s="1213"/>
      <c r="B26" s="1213"/>
      <c r="C26" s="1213"/>
      <c r="D26" s="1213"/>
      <c r="E26" s="1213"/>
      <c r="F26" s="1213"/>
      <c r="G26" s="919"/>
      <c r="H26" s="919"/>
      <c r="I26" s="1213"/>
      <c r="J26" s="1257"/>
      <c r="K26" s="926">
        <v>1</v>
      </c>
      <c r="L26" s="538"/>
      <c r="M26" s="556" t="s">
        <v>25</v>
      </c>
      <c r="N26" s="551"/>
      <c r="O26" s="545"/>
      <c r="P26" s="545"/>
      <c r="Q26" s="545"/>
      <c r="R26" s="573"/>
      <c r="S26" s="564"/>
      <c r="T26" s="563"/>
      <c r="U26" s="551"/>
      <c r="V26" s="757"/>
      <c r="W26" s="757"/>
      <c r="X26" s="757"/>
      <c r="Y26" s="766"/>
      <c r="Z26" s="1006"/>
      <c r="AA26" s="1005"/>
      <c r="AB26" s="1001"/>
      <c r="AC26" s="757"/>
      <c r="AD26" s="757"/>
      <c r="AE26" s="757"/>
      <c r="AF26" s="766"/>
      <c r="AG26" s="1006"/>
      <c r="AH26" s="1005"/>
      <c r="AI26" s="1001"/>
      <c r="AJ26" s="757"/>
      <c r="AK26" s="757"/>
      <c r="AL26" s="757"/>
      <c r="AM26" s="766"/>
      <c r="AN26" s="1006"/>
      <c r="AO26" s="1005"/>
      <c r="AP26" s="1001"/>
      <c r="AQ26" s="757"/>
      <c r="AR26" s="757"/>
      <c r="AS26" s="757"/>
      <c r="AT26" s="766"/>
      <c r="AU26" s="1006"/>
      <c r="AV26" s="1005"/>
      <c r="AW26" s="1001"/>
      <c r="AX26" s="757"/>
      <c r="AY26" s="757"/>
      <c r="AZ26" s="757"/>
      <c r="BA26" s="766"/>
      <c r="BB26" s="1006"/>
      <c r="BC26" s="1005"/>
      <c r="BD26" s="1001"/>
      <c r="BE26" s="757"/>
      <c r="BF26" s="757"/>
      <c r="BG26" s="757"/>
      <c r="BH26" s="766"/>
      <c r="BI26" s="1006"/>
      <c r="BJ26" s="1005"/>
      <c r="BK26" s="1001"/>
      <c r="BL26" s="757"/>
      <c r="BM26" s="757"/>
      <c r="BN26" s="757"/>
      <c r="BO26" s="766"/>
      <c r="BP26" s="1006"/>
      <c r="BQ26" s="1005"/>
      <c r="BR26" s="1001"/>
      <c r="BS26" s="757"/>
      <c r="BT26" s="757"/>
      <c r="BU26" s="757"/>
      <c r="BV26" s="766"/>
      <c r="BW26" s="1006"/>
      <c r="BX26" s="1005"/>
      <c r="BY26" s="1001"/>
      <c r="BZ26" s="757"/>
      <c r="CA26" s="757"/>
      <c r="CB26" s="757"/>
      <c r="CC26" s="766"/>
      <c r="CD26" s="1006"/>
      <c r="CE26" s="1005"/>
      <c r="CF26" s="1001"/>
      <c r="CG26" s="560"/>
      <c r="CH26" s="1232"/>
      <c r="CI26" s="587"/>
      <c r="CJ26" s="587"/>
      <c r="CK26" s="587"/>
      <c r="CL26" s="587"/>
      <c r="CM26" s="587"/>
      <c r="CN26" s="587"/>
      <c r="CO26" s="587"/>
      <c r="CP26" s="587"/>
      <c r="CQ26" s="587"/>
      <c r="CR26" s="587"/>
      <c r="CS26" s="587"/>
      <c r="CT26" s="587"/>
    </row>
    <row r="27" spans="1:99" s="1061" customFormat="1" ht="90">
      <c r="A27" s="1213"/>
      <c r="B27" s="1213"/>
      <c r="C27" s="1213"/>
      <c r="D27" s="1213"/>
      <c r="E27" s="1213"/>
      <c r="F27" s="1213">
        <v>2</v>
      </c>
      <c r="G27" s="1079"/>
      <c r="H27" s="1079"/>
      <c r="I27" s="1213"/>
      <c r="J27" s="1257" t="s">
        <v>3308</v>
      </c>
      <c r="K27" s="966">
        <v>1</v>
      </c>
      <c r="L27" s="1121" t="str">
        <f>mergeValue(A27) &amp;"."&amp; mergeValue(B27)&amp;"."&amp; mergeValue(C27)&amp;"."&amp; mergeValue(D27)&amp;"."&amp;  mergeValue(F27)</f>
        <v>1.1.1.1.2</v>
      </c>
      <c r="M27" s="554" t="s">
        <v>10</v>
      </c>
      <c r="N27" s="816"/>
      <c r="O27" s="1216" t="s">
        <v>3</v>
      </c>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217"/>
      <c r="AM27" s="1217"/>
      <c r="AN27" s="1217"/>
      <c r="AO27" s="1217"/>
      <c r="AP27" s="1217"/>
      <c r="AQ27" s="1217"/>
      <c r="AR27" s="1217"/>
      <c r="AS27" s="1217"/>
      <c r="AT27" s="1217"/>
      <c r="AU27" s="1217"/>
      <c r="AV27" s="1217"/>
      <c r="AW27" s="1217"/>
      <c r="AX27" s="1217"/>
      <c r="AY27" s="1217"/>
      <c r="AZ27" s="1217"/>
      <c r="BA27" s="1217"/>
      <c r="BB27" s="1217"/>
      <c r="BC27" s="1217"/>
      <c r="BD27" s="1217"/>
      <c r="BE27" s="1217"/>
      <c r="BF27" s="1217"/>
      <c r="BG27" s="1217"/>
      <c r="BH27" s="1217"/>
      <c r="BI27" s="1217"/>
      <c r="BJ27" s="1217"/>
      <c r="BK27" s="1217"/>
      <c r="BL27" s="1217"/>
      <c r="BM27" s="1217"/>
      <c r="BN27" s="1217"/>
      <c r="BO27" s="1217"/>
      <c r="BP27" s="1217"/>
      <c r="BQ27" s="1217"/>
      <c r="BR27" s="1217"/>
      <c r="BS27" s="1217"/>
      <c r="BT27" s="1217"/>
      <c r="BU27" s="1217"/>
      <c r="BV27" s="1217"/>
      <c r="BW27" s="1217"/>
      <c r="BX27" s="1217"/>
      <c r="BY27" s="1217"/>
      <c r="BZ27" s="1217"/>
      <c r="CA27" s="1217"/>
      <c r="CB27" s="1217"/>
      <c r="CC27" s="1217"/>
      <c r="CD27" s="1217"/>
      <c r="CE27" s="1217"/>
      <c r="CF27" s="1217"/>
      <c r="CG27" s="1218"/>
      <c r="CH27" s="630" t="s">
        <v>636</v>
      </c>
      <c r="CI27" s="1008"/>
      <c r="CJ27" s="829" t="str">
        <f>strCheckUnique(CK27:CK30)</f>
        <v/>
      </c>
      <c r="CK27" s="1008"/>
      <c r="CL27" s="829"/>
      <c r="CM27" s="1008"/>
      <c r="CN27" s="1008"/>
      <c r="CO27" s="1008"/>
      <c r="CP27" s="1008"/>
      <c r="CQ27" s="1008"/>
      <c r="CR27" s="1008"/>
      <c r="CS27" s="1008"/>
      <c r="CT27" s="1008"/>
    </row>
    <row r="28" spans="1:99" s="1061" customFormat="1" ht="33.75">
      <c r="A28" s="1213"/>
      <c r="B28" s="1213"/>
      <c r="C28" s="1213"/>
      <c r="D28" s="1213"/>
      <c r="E28" s="1213"/>
      <c r="F28" s="1213"/>
      <c r="G28" s="1079">
        <v>1</v>
      </c>
      <c r="H28" s="1079"/>
      <c r="I28" s="1213"/>
      <c r="J28" s="1257"/>
      <c r="K28" s="1120"/>
      <c r="L28" s="1121" t="str">
        <f>mergeValue(A28) &amp;"."&amp; mergeValue(B28)&amp;"."&amp; mergeValue(C28)&amp;"."&amp; mergeValue(D28)&amp;"."&amp;  mergeValue(F28)&amp;"."&amp;  mergeValue(G28)</f>
        <v>1.1.1.1.2.1</v>
      </c>
      <c r="M28" s="1069" t="s">
        <v>650</v>
      </c>
      <c r="N28" s="720"/>
      <c r="O28" s="683">
        <v>1833.17</v>
      </c>
      <c r="P28" s="763"/>
      <c r="Q28" s="763"/>
      <c r="R28" s="1255" t="s">
        <v>1517</v>
      </c>
      <c r="S28" s="1220" t="s">
        <v>84</v>
      </c>
      <c r="T28" s="1255" t="s">
        <v>3310</v>
      </c>
      <c r="U28" s="1220" t="s">
        <v>84</v>
      </c>
      <c r="V28" s="683">
        <v>1869.84</v>
      </c>
      <c r="W28" s="763"/>
      <c r="X28" s="763"/>
      <c r="Y28" s="1255" t="s">
        <v>3311</v>
      </c>
      <c r="Z28" s="1220" t="s">
        <v>84</v>
      </c>
      <c r="AA28" s="1255" t="s">
        <v>3312</v>
      </c>
      <c r="AB28" s="1220" t="s">
        <v>84</v>
      </c>
      <c r="AC28" s="683">
        <v>1869.84</v>
      </c>
      <c r="AD28" s="763"/>
      <c r="AE28" s="763"/>
      <c r="AF28" s="1255" t="s">
        <v>3295</v>
      </c>
      <c r="AG28" s="1220" t="s">
        <v>84</v>
      </c>
      <c r="AH28" s="1255" t="s">
        <v>3313</v>
      </c>
      <c r="AI28" s="1220" t="s">
        <v>84</v>
      </c>
      <c r="AJ28" s="683">
        <v>1917.98</v>
      </c>
      <c r="AK28" s="763"/>
      <c r="AL28" s="763"/>
      <c r="AM28" s="1255" t="s">
        <v>3314</v>
      </c>
      <c r="AN28" s="1220" t="s">
        <v>84</v>
      </c>
      <c r="AO28" s="1255" t="s">
        <v>3315</v>
      </c>
      <c r="AP28" s="1220" t="s">
        <v>84</v>
      </c>
      <c r="AQ28" s="683">
        <v>1917.98</v>
      </c>
      <c r="AR28" s="763"/>
      <c r="AS28" s="763"/>
      <c r="AT28" s="1255" t="s">
        <v>3316</v>
      </c>
      <c r="AU28" s="1220" t="s">
        <v>84</v>
      </c>
      <c r="AV28" s="1255" t="s">
        <v>3317</v>
      </c>
      <c r="AW28" s="1220" t="s">
        <v>84</v>
      </c>
      <c r="AX28" s="683">
        <v>1964.01</v>
      </c>
      <c r="AY28" s="763"/>
      <c r="AZ28" s="763"/>
      <c r="BA28" s="1255" t="s">
        <v>3319</v>
      </c>
      <c r="BB28" s="1220" t="s">
        <v>84</v>
      </c>
      <c r="BC28" s="1255" t="s">
        <v>3320</v>
      </c>
      <c r="BD28" s="1220" t="s">
        <v>84</v>
      </c>
      <c r="BE28" s="683">
        <v>1964.01</v>
      </c>
      <c r="BF28" s="763"/>
      <c r="BG28" s="763"/>
      <c r="BH28" s="1255" t="s">
        <v>3321</v>
      </c>
      <c r="BI28" s="1220" t="s">
        <v>84</v>
      </c>
      <c r="BJ28" s="1255" t="s">
        <v>3322</v>
      </c>
      <c r="BK28" s="1220" t="s">
        <v>84</v>
      </c>
      <c r="BL28" s="683">
        <v>2042.57</v>
      </c>
      <c r="BM28" s="763"/>
      <c r="BN28" s="763"/>
      <c r="BO28" s="1255" t="s">
        <v>3323</v>
      </c>
      <c r="BP28" s="1220" t="s">
        <v>84</v>
      </c>
      <c r="BQ28" s="1255" t="s">
        <v>3324</v>
      </c>
      <c r="BR28" s="1220" t="s">
        <v>84</v>
      </c>
      <c r="BS28" s="683">
        <v>2042.57</v>
      </c>
      <c r="BT28" s="763"/>
      <c r="BU28" s="763"/>
      <c r="BV28" s="1255" t="s">
        <v>3325</v>
      </c>
      <c r="BW28" s="1220" t="s">
        <v>84</v>
      </c>
      <c r="BX28" s="1255" t="s">
        <v>3326</v>
      </c>
      <c r="BY28" s="1220" t="s">
        <v>84</v>
      </c>
      <c r="BZ28" s="683">
        <v>2109.75</v>
      </c>
      <c r="CA28" s="763"/>
      <c r="CB28" s="763"/>
      <c r="CC28" s="1255" t="s">
        <v>3327</v>
      </c>
      <c r="CD28" s="1220" t="s">
        <v>84</v>
      </c>
      <c r="CE28" s="1255" t="s">
        <v>1518</v>
      </c>
      <c r="CF28" s="1220" t="s">
        <v>85</v>
      </c>
      <c r="CG28" s="537"/>
      <c r="CH28" s="1212" t="s">
        <v>660</v>
      </c>
      <c r="CI28" s="1008" t="str">
        <f>strCheckDate(O29:CG29)</f>
        <v/>
      </c>
      <c r="CJ28" s="829"/>
      <c r="CK28" s="829" t="str">
        <f>IF(M28="","",M28 )</f>
        <v>горячая вода в системе централизованного теплоснабжения на отопление</v>
      </c>
      <c r="CL28" s="829"/>
      <c r="CM28" s="829"/>
      <c r="CN28" s="829"/>
      <c r="CO28" s="1008"/>
      <c r="CP28" s="1008"/>
      <c r="CQ28" s="1008"/>
      <c r="CR28" s="1008"/>
      <c r="CS28" s="1008"/>
      <c r="CT28" s="1008"/>
    </row>
    <row r="29" spans="1:99" s="1061" customFormat="1" ht="11.25" hidden="1" customHeight="1">
      <c r="A29" s="1213"/>
      <c r="B29" s="1213"/>
      <c r="C29" s="1213"/>
      <c r="D29" s="1213"/>
      <c r="E29" s="1213"/>
      <c r="F29" s="1213"/>
      <c r="G29" s="1079"/>
      <c r="H29" s="1079"/>
      <c r="I29" s="1213"/>
      <c r="J29" s="1257"/>
      <c r="K29" s="966">
        <v>1</v>
      </c>
      <c r="L29" s="800"/>
      <c r="M29" s="646"/>
      <c r="N29" s="720"/>
      <c r="O29" s="763"/>
      <c r="P29" s="763"/>
      <c r="Q29" s="769" t="str">
        <f>R28 &amp; "-" &amp; T28</f>
        <v>01.01.2019-30.06.2019</v>
      </c>
      <c r="R29" s="1255"/>
      <c r="S29" s="1220"/>
      <c r="T29" s="1255"/>
      <c r="U29" s="1220"/>
      <c r="V29" s="763"/>
      <c r="W29" s="763"/>
      <c r="X29" s="769" t="str">
        <f>Y28 &amp; "-" &amp; AA28</f>
        <v>01.07.2019-31.12.2019</v>
      </c>
      <c r="Y29" s="1255"/>
      <c r="Z29" s="1220"/>
      <c r="AA29" s="1255"/>
      <c r="AB29" s="1220"/>
      <c r="AC29" s="763"/>
      <c r="AD29" s="763"/>
      <c r="AE29" s="769" t="str">
        <f>AF28 &amp; "-" &amp; AH28</f>
        <v>01.01.2020-30.06.2020</v>
      </c>
      <c r="AF29" s="1255"/>
      <c r="AG29" s="1220"/>
      <c r="AH29" s="1255"/>
      <c r="AI29" s="1220"/>
      <c r="AJ29" s="763"/>
      <c r="AK29" s="763"/>
      <c r="AL29" s="769" t="str">
        <f>AM28 &amp; "-" &amp; AO28</f>
        <v>01.07.2020-31.12.2020</v>
      </c>
      <c r="AM29" s="1255"/>
      <c r="AN29" s="1220"/>
      <c r="AO29" s="1255"/>
      <c r="AP29" s="1220"/>
      <c r="AQ29" s="763"/>
      <c r="AR29" s="763"/>
      <c r="AS29" s="769" t="str">
        <f>AT28 &amp; "-" &amp; AV28</f>
        <v>01.01.2021-30.06.2021</v>
      </c>
      <c r="AT29" s="1255"/>
      <c r="AU29" s="1220"/>
      <c r="AV29" s="1255"/>
      <c r="AW29" s="1220"/>
      <c r="AX29" s="763"/>
      <c r="AY29" s="763"/>
      <c r="AZ29" s="769" t="str">
        <f>BA28 &amp; "-" &amp; BC28</f>
        <v>01.07.2021-31.12.2021</v>
      </c>
      <c r="BA29" s="1255"/>
      <c r="BB29" s="1220"/>
      <c r="BC29" s="1255"/>
      <c r="BD29" s="1220"/>
      <c r="BE29" s="763"/>
      <c r="BF29" s="763"/>
      <c r="BG29" s="769" t="str">
        <f>BH28 &amp; "-" &amp; BJ28</f>
        <v>01.01.2022-30.06.2022</v>
      </c>
      <c r="BH29" s="1255"/>
      <c r="BI29" s="1220"/>
      <c r="BJ29" s="1255"/>
      <c r="BK29" s="1220"/>
      <c r="BL29" s="763"/>
      <c r="BM29" s="763"/>
      <c r="BN29" s="769" t="str">
        <f>BO28 &amp; "-" &amp; BQ28</f>
        <v>01.07.2022-31.12.2022</v>
      </c>
      <c r="BO29" s="1255"/>
      <c r="BP29" s="1220"/>
      <c r="BQ29" s="1255"/>
      <c r="BR29" s="1220"/>
      <c r="BS29" s="763"/>
      <c r="BT29" s="763"/>
      <c r="BU29" s="769" t="str">
        <f>BV28 &amp; "-" &amp; BX28</f>
        <v>01.01.2023-30.06.2023</v>
      </c>
      <c r="BV29" s="1255"/>
      <c r="BW29" s="1220"/>
      <c r="BX29" s="1255"/>
      <c r="BY29" s="1220"/>
      <c r="BZ29" s="763"/>
      <c r="CA29" s="763"/>
      <c r="CB29" s="769" t="str">
        <f>CC28 &amp; "-" &amp; CE28</f>
        <v>01.07.2023-31.12.2023</v>
      </c>
      <c r="CC29" s="1255"/>
      <c r="CD29" s="1220"/>
      <c r="CE29" s="1255"/>
      <c r="CF29" s="1220"/>
      <c r="CG29" s="537"/>
      <c r="CH29" s="1212"/>
      <c r="CI29" s="1008"/>
      <c r="CJ29" s="829"/>
      <c r="CK29" s="829"/>
      <c r="CL29" s="829"/>
      <c r="CM29" s="829"/>
      <c r="CN29" s="829"/>
      <c r="CO29" s="1008"/>
      <c r="CP29" s="1008"/>
      <c r="CQ29" s="1008"/>
      <c r="CR29" s="1008"/>
      <c r="CS29" s="1008"/>
      <c r="CT29" s="1008"/>
    </row>
    <row r="30" spans="1:99" s="1060" customFormat="1" ht="15" customHeight="1">
      <c r="A30" s="1213"/>
      <c r="B30" s="1213"/>
      <c r="C30" s="1213"/>
      <c r="D30" s="1213"/>
      <c r="E30" s="1213"/>
      <c r="F30" s="1213"/>
      <c r="G30" s="1079"/>
      <c r="H30" s="1079"/>
      <c r="I30" s="1213"/>
      <c r="J30" s="1257"/>
      <c r="K30" s="966">
        <v>1</v>
      </c>
      <c r="L30" s="688"/>
      <c r="M30" s="556" t="s">
        <v>25</v>
      </c>
      <c r="N30" s="1001"/>
      <c r="O30" s="757"/>
      <c r="P30" s="757"/>
      <c r="Q30" s="757"/>
      <c r="R30" s="766"/>
      <c r="S30" s="1006"/>
      <c r="T30" s="1005"/>
      <c r="U30" s="1001"/>
      <c r="V30" s="757"/>
      <c r="W30" s="757"/>
      <c r="X30" s="757"/>
      <c r="Y30" s="766"/>
      <c r="Z30" s="1006"/>
      <c r="AA30" s="1005"/>
      <c r="AB30" s="1001"/>
      <c r="AC30" s="757"/>
      <c r="AD30" s="757"/>
      <c r="AE30" s="757"/>
      <c r="AF30" s="766"/>
      <c r="AG30" s="1006"/>
      <c r="AH30" s="1005"/>
      <c r="AI30" s="1001"/>
      <c r="AJ30" s="757"/>
      <c r="AK30" s="757"/>
      <c r="AL30" s="757"/>
      <c r="AM30" s="766"/>
      <c r="AN30" s="1006"/>
      <c r="AO30" s="1005"/>
      <c r="AP30" s="1001"/>
      <c r="AQ30" s="757"/>
      <c r="AR30" s="757"/>
      <c r="AS30" s="757"/>
      <c r="AT30" s="766"/>
      <c r="AU30" s="1006"/>
      <c r="AV30" s="1005"/>
      <c r="AW30" s="1001"/>
      <c r="AX30" s="757"/>
      <c r="AY30" s="757"/>
      <c r="AZ30" s="757"/>
      <c r="BA30" s="766"/>
      <c r="BB30" s="1006"/>
      <c r="BC30" s="1005"/>
      <c r="BD30" s="1001"/>
      <c r="BE30" s="757"/>
      <c r="BF30" s="757"/>
      <c r="BG30" s="757"/>
      <c r="BH30" s="766"/>
      <c r="BI30" s="1006"/>
      <c r="BJ30" s="1005"/>
      <c r="BK30" s="1001"/>
      <c r="BL30" s="757"/>
      <c r="BM30" s="757"/>
      <c r="BN30" s="757"/>
      <c r="BO30" s="766"/>
      <c r="BP30" s="1006"/>
      <c r="BQ30" s="1005"/>
      <c r="BR30" s="1001"/>
      <c r="BS30" s="757"/>
      <c r="BT30" s="757"/>
      <c r="BU30" s="757"/>
      <c r="BV30" s="766"/>
      <c r="BW30" s="1006"/>
      <c r="BX30" s="1005"/>
      <c r="BY30" s="1001"/>
      <c r="BZ30" s="757"/>
      <c r="CA30" s="757"/>
      <c r="CB30" s="757"/>
      <c r="CC30" s="766"/>
      <c r="CD30" s="1006"/>
      <c r="CE30" s="1005"/>
      <c r="CF30" s="1001"/>
      <c r="CG30" s="762"/>
      <c r="CH30" s="1212"/>
      <c r="CI30" s="1077"/>
      <c r="CJ30" s="1077"/>
      <c r="CK30" s="1077"/>
      <c r="CL30" s="1077"/>
      <c r="CM30" s="1077"/>
      <c r="CN30" s="1077"/>
      <c r="CO30" s="1077"/>
      <c r="CP30" s="1077"/>
      <c r="CQ30" s="1077"/>
      <c r="CR30" s="1077"/>
      <c r="CS30" s="1077"/>
      <c r="CT30" s="1077"/>
    </row>
    <row r="31" spans="1:99" s="522" customFormat="1" ht="15" customHeight="1">
      <c r="A31" s="1213"/>
      <c r="B31" s="1213"/>
      <c r="C31" s="1213"/>
      <c r="D31" s="1213"/>
      <c r="E31" s="1213"/>
      <c r="F31" s="921"/>
      <c r="G31" s="921"/>
      <c r="H31" s="919"/>
      <c r="I31" s="1213"/>
      <c r="J31" s="921"/>
      <c r="K31" s="925"/>
      <c r="L31" s="538"/>
      <c r="M31" s="551" t="s">
        <v>11</v>
      </c>
      <c r="N31" s="556"/>
      <c r="O31" s="556"/>
      <c r="P31" s="556"/>
      <c r="Q31" s="556"/>
      <c r="R31" s="556"/>
      <c r="S31" s="556"/>
      <c r="T31" s="556"/>
      <c r="U31" s="556"/>
      <c r="V31" s="556"/>
      <c r="W31" s="556"/>
      <c r="X31" s="556"/>
      <c r="Y31" s="556"/>
      <c r="Z31" s="556"/>
      <c r="AA31" s="556"/>
      <c r="AB31" s="556"/>
      <c r="AC31" s="556"/>
      <c r="AD31" s="556"/>
      <c r="AE31" s="556"/>
      <c r="AF31" s="556"/>
      <c r="AG31" s="556"/>
      <c r="AH31" s="556"/>
      <c r="AI31" s="556"/>
      <c r="AJ31" s="556"/>
      <c r="AK31" s="556"/>
      <c r="AL31" s="556"/>
      <c r="AM31" s="556"/>
      <c r="AN31" s="556"/>
      <c r="AO31" s="556"/>
      <c r="AP31" s="556"/>
      <c r="AQ31" s="556"/>
      <c r="AR31" s="556"/>
      <c r="AS31" s="556"/>
      <c r="AT31" s="556"/>
      <c r="AU31" s="556"/>
      <c r="AV31" s="556"/>
      <c r="AW31" s="556"/>
      <c r="AX31" s="556"/>
      <c r="AY31" s="556"/>
      <c r="AZ31" s="556"/>
      <c r="BA31" s="556"/>
      <c r="BB31" s="556"/>
      <c r="BC31" s="556"/>
      <c r="BD31" s="556"/>
      <c r="BE31" s="556"/>
      <c r="BF31" s="556"/>
      <c r="BG31" s="556"/>
      <c r="BH31" s="556"/>
      <c r="BI31" s="556"/>
      <c r="BJ31" s="556"/>
      <c r="BK31" s="556"/>
      <c r="BL31" s="556"/>
      <c r="BM31" s="556"/>
      <c r="BN31" s="556"/>
      <c r="BO31" s="556"/>
      <c r="BP31" s="556"/>
      <c r="BQ31" s="556"/>
      <c r="BR31" s="556"/>
      <c r="BS31" s="556"/>
      <c r="BT31" s="556"/>
      <c r="BU31" s="556"/>
      <c r="BV31" s="556"/>
      <c r="BW31" s="556"/>
      <c r="BX31" s="556"/>
      <c r="BY31" s="556"/>
      <c r="BZ31" s="556"/>
      <c r="CA31" s="556"/>
      <c r="CB31" s="556"/>
      <c r="CC31" s="556"/>
      <c r="CD31" s="556"/>
      <c r="CE31" s="556"/>
      <c r="CF31" s="556"/>
      <c r="CG31" s="556"/>
      <c r="CH31" s="560"/>
      <c r="CI31" s="587"/>
      <c r="CJ31" s="587"/>
      <c r="CK31" s="587"/>
      <c r="CL31" s="587"/>
      <c r="CM31" s="587"/>
      <c r="CN31" s="587"/>
      <c r="CO31" s="587"/>
      <c r="CP31" s="587"/>
      <c r="CQ31" s="587"/>
      <c r="CR31" s="587"/>
      <c r="CS31" s="587"/>
      <c r="CT31" s="587"/>
      <c r="CU31" s="587"/>
    </row>
    <row r="32" spans="1:99" s="522" customFormat="1" ht="15" hidden="1" customHeight="1">
      <c r="A32" s="1213"/>
      <c r="B32" s="1213"/>
      <c r="C32" s="1213"/>
      <c r="D32" s="1213"/>
      <c r="E32" s="921"/>
      <c r="F32" s="921"/>
      <c r="G32" s="921"/>
      <c r="H32" s="919"/>
      <c r="I32" s="1213"/>
      <c r="J32" s="921"/>
      <c r="K32" s="925"/>
      <c r="L32" s="538"/>
      <c r="M32" s="551"/>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6"/>
      <c r="AN32" s="556"/>
      <c r="AO32" s="556"/>
      <c r="AP32" s="556"/>
      <c r="AQ32" s="556"/>
      <c r="AR32" s="556"/>
      <c r="AS32" s="556"/>
      <c r="AT32" s="556"/>
      <c r="AU32" s="556"/>
      <c r="AV32" s="556"/>
      <c r="AW32" s="556"/>
      <c r="AX32" s="556"/>
      <c r="AY32" s="556"/>
      <c r="AZ32" s="556"/>
      <c r="BA32" s="556"/>
      <c r="BB32" s="556"/>
      <c r="BC32" s="556"/>
      <c r="BD32" s="556"/>
      <c r="BE32" s="556"/>
      <c r="BF32" s="556"/>
      <c r="BG32" s="556"/>
      <c r="BH32" s="556"/>
      <c r="BI32" s="556"/>
      <c r="BJ32" s="556"/>
      <c r="BK32" s="556"/>
      <c r="BL32" s="556"/>
      <c r="BM32" s="556"/>
      <c r="BN32" s="556"/>
      <c r="BO32" s="556"/>
      <c r="BP32" s="556"/>
      <c r="BQ32" s="556"/>
      <c r="BR32" s="556"/>
      <c r="BS32" s="556"/>
      <c r="BT32" s="556"/>
      <c r="BU32" s="556"/>
      <c r="BV32" s="556"/>
      <c r="BW32" s="556"/>
      <c r="BX32" s="556"/>
      <c r="BY32" s="556"/>
      <c r="BZ32" s="556"/>
      <c r="CA32" s="556"/>
      <c r="CB32" s="556"/>
      <c r="CC32" s="556"/>
      <c r="CD32" s="556"/>
      <c r="CE32" s="556"/>
      <c r="CF32" s="556"/>
      <c r="CG32" s="556"/>
      <c r="CH32" s="560"/>
      <c r="CI32" s="587"/>
      <c r="CJ32" s="587"/>
      <c r="CK32" s="587"/>
      <c r="CL32" s="587"/>
      <c r="CM32" s="587"/>
      <c r="CN32" s="587"/>
      <c r="CO32" s="587"/>
      <c r="CP32" s="587"/>
      <c r="CQ32" s="587"/>
      <c r="CR32" s="587"/>
      <c r="CS32" s="587"/>
      <c r="CT32" s="587"/>
      <c r="CU32" s="587"/>
    </row>
    <row r="33" spans="12:86" ht="3" customHeight="1">
      <c r="L33" s="485"/>
      <c r="M33" s="485"/>
      <c r="N33" s="485"/>
      <c r="O33" s="485"/>
      <c r="P33" s="485"/>
      <c r="Q33" s="485"/>
      <c r="R33" s="485"/>
      <c r="S33" s="485"/>
      <c r="T33" s="485"/>
      <c r="U33" s="485"/>
      <c r="V33" s="485"/>
      <c r="W33" s="485"/>
      <c r="X33" s="485"/>
      <c r="Y33" s="485"/>
      <c r="Z33" s="485"/>
      <c r="AA33" s="485"/>
      <c r="AB33" s="485"/>
      <c r="AC33" s="485"/>
      <c r="AD33" s="485"/>
      <c r="AE33" s="485"/>
      <c r="AF33" s="485"/>
      <c r="AG33" s="485"/>
      <c r="AH33" s="485"/>
      <c r="AI33" s="485"/>
      <c r="AJ33" s="485"/>
      <c r="AK33" s="485"/>
      <c r="AL33" s="485"/>
      <c r="AM33" s="485"/>
      <c r="AN33" s="485"/>
      <c r="AO33" s="485"/>
      <c r="AP33" s="485"/>
      <c r="AQ33" s="485"/>
      <c r="AR33" s="485"/>
      <c r="AS33" s="485"/>
      <c r="AT33" s="485"/>
      <c r="AU33" s="485"/>
      <c r="AV33" s="485"/>
      <c r="AW33" s="485"/>
      <c r="AX33" s="485"/>
      <c r="AY33" s="485"/>
      <c r="AZ33" s="485"/>
      <c r="BA33" s="485"/>
      <c r="BB33" s="485"/>
      <c r="BC33" s="485"/>
      <c r="BD33" s="485"/>
      <c r="BE33" s="485"/>
      <c r="BF33" s="485"/>
      <c r="BG33" s="485"/>
      <c r="BH33" s="485"/>
      <c r="BI33" s="485"/>
      <c r="BJ33" s="485"/>
      <c r="BK33" s="485"/>
      <c r="BL33" s="485"/>
      <c r="BM33" s="485"/>
      <c r="BN33" s="485"/>
      <c r="BO33" s="485"/>
      <c r="BP33" s="485"/>
      <c r="BQ33" s="485"/>
      <c r="BR33" s="485"/>
      <c r="BS33" s="485"/>
      <c r="BT33" s="485"/>
      <c r="BU33" s="485"/>
      <c r="BV33" s="485"/>
      <c r="BW33" s="485"/>
      <c r="BX33" s="485"/>
      <c r="BY33" s="485"/>
      <c r="BZ33" s="485"/>
      <c r="CA33" s="485"/>
      <c r="CB33" s="485"/>
      <c r="CC33" s="485"/>
      <c r="CD33" s="485"/>
      <c r="CE33" s="485"/>
      <c r="CF33" s="485"/>
    </row>
    <row r="34" spans="12:86" ht="106.5" customHeight="1">
      <c r="L34" s="1">
        <v>1</v>
      </c>
      <c r="M34" s="1206" t="s">
        <v>661</v>
      </c>
      <c r="N34" s="1206"/>
      <c r="O34" s="1206"/>
      <c r="P34" s="1206"/>
      <c r="Q34" s="1206"/>
      <c r="R34" s="1206"/>
      <c r="S34" s="1206"/>
      <c r="T34" s="1206"/>
      <c r="U34" s="1206"/>
      <c r="V34" s="1206"/>
      <c r="W34" s="1206"/>
      <c r="X34" s="1206"/>
      <c r="Y34" s="1206"/>
      <c r="Z34" s="1206"/>
      <c r="AA34" s="1206"/>
      <c r="AB34" s="1206"/>
      <c r="AC34" s="1206"/>
      <c r="AD34" s="1206"/>
      <c r="AE34" s="1206"/>
      <c r="AF34" s="1206"/>
      <c r="AG34" s="1206"/>
      <c r="AH34" s="1206"/>
      <c r="AI34" s="1206"/>
      <c r="AJ34" s="1206"/>
      <c r="AK34" s="1206"/>
      <c r="AL34" s="1206"/>
      <c r="AM34" s="1206"/>
      <c r="AN34" s="1206"/>
      <c r="AO34" s="1206"/>
      <c r="AP34" s="1206"/>
      <c r="AQ34" s="1206"/>
      <c r="AR34" s="1206"/>
      <c r="AS34" s="1206"/>
      <c r="AT34" s="1206"/>
      <c r="AU34" s="1206"/>
      <c r="AV34" s="1206"/>
      <c r="AW34" s="1206"/>
      <c r="AX34" s="1206"/>
      <c r="AY34" s="1206"/>
      <c r="AZ34" s="1206"/>
      <c r="BA34" s="1206"/>
      <c r="BB34" s="1206"/>
      <c r="BC34" s="1206"/>
      <c r="BD34" s="1206"/>
      <c r="BE34" s="1206"/>
      <c r="BF34" s="1206"/>
      <c r="BG34" s="1206"/>
      <c r="BH34" s="1206"/>
      <c r="BI34" s="1206"/>
      <c r="BJ34" s="1206"/>
      <c r="BK34" s="1206"/>
      <c r="BL34" s="1206"/>
      <c r="BM34" s="1206"/>
      <c r="BN34" s="1206"/>
      <c r="BO34" s="1206"/>
      <c r="BP34" s="1206"/>
      <c r="BQ34" s="1206"/>
      <c r="BR34" s="1206"/>
      <c r="BS34" s="1206"/>
      <c r="BT34" s="1206"/>
      <c r="BU34" s="1206"/>
      <c r="BV34" s="1206"/>
      <c r="BW34" s="1206"/>
      <c r="BX34" s="1206"/>
      <c r="BY34" s="1206"/>
      <c r="BZ34" s="1206"/>
      <c r="CA34" s="1206"/>
      <c r="CB34" s="1206"/>
      <c r="CC34" s="1206"/>
      <c r="CD34" s="1206"/>
      <c r="CE34" s="1206"/>
      <c r="CF34" s="1206"/>
      <c r="CG34" s="1206"/>
      <c r="CH34" s="1206"/>
    </row>
  </sheetData>
  <sheetProtection password="FA9C" sheet="1" objects="1" scenarios="1" formatColumns="0" formatRows="0"/>
  <dataConsolidate leftLabels="1"/>
  <mergeCells count="200">
    <mergeCell ref="AU17:AV17"/>
    <mergeCell ref="AT24:AT25"/>
    <mergeCell ref="AU24:AU25"/>
    <mergeCell ref="AV24:AV25"/>
    <mergeCell ref="AW24:AW25"/>
    <mergeCell ref="AJ12:AP12"/>
    <mergeCell ref="AJ14:AO14"/>
    <mergeCell ref="AP14:AP16"/>
    <mergeCell ref="AJ15:AJ16"/>
    <mergeCell ref="AK15:AL15"/>
    <mergeCell ref="AM15:AO15"/>
    <mergeCell ref="AN16:AO16"/>
    <mergeCell ref="AJ11:AO11"/>
    <mergeCell ref="AQ12:AW12"/>
    <mergeCell ref="AQ14:AV14"/>
    <mergeCell ref="AW14:AW16"/>
    <mergeCell ref="AQ15:AQ16"/>
    <mergeCell ref="AR15:AS15"/>
    <mergeCell ref="AT15:AV15"/>
    <mergeCell ref="AU16:AV16"/>
    <mergeCell ref="M34:CH34"/>
    <mergeCell ref="U14:U16"/>
    <mergeCell ref="CG14:CG16"/>
    <mergeCell ref="CH13:CH16"/>
    <mergeCell ref="L13:CG13"/>
    <mergeCell ref="L14:L16"/>
    <mergeCell ref="M14:M16"/>
    <mergeCell ref="S17:T17"/>
    <mergeCell ref="T24:T25"/>
    <mergeCell ref="Z17:AA17"/>
    <mergeCell ref="Y24:Y25"/>
    <mergeCell ref="Z24:Z25"/>
    <mergeCell ref="AA24:AA25"/>
    <mergeCell ref="V14:AA14"/>
    <mergeCell ref="AB14:AB16"/>
    <mergeCell ref="V15:V16"/>
    <mergeCell ref="W15:X15"/>
    <mergeCell ref="Y15:AA15"/>
    <mergeCell ref="Z16:AA16"/>
    <mergeCell ref="AC14:AH14"/>
    <mergeCell ref="AI14:AI16"/>
    <mergeCell ref="AC15:AC16"/>
    <mergeCell ref="AD15:AE15"/>
    <mergeCell ref="AF15:AH15"/>
    <mergeCell ref="L5:T5"/>
    <mergeCell ref="O7:T7"/>
    <mergeCell ref="O8:T8"/>
    <mergeCell ref="L11:M11"/>
    <mergeCell ref="O11:T11"/>
    <mergeCell ref="O9:T9"/>
    <mergeCell ref="O10:T10"/>
    <mergeCell ref="CH24:CH26"/>
    <mergeCell ref="R15:T15"/>
    <mergeCell ref="O14:T14"/>
    <mergeCell ref="AC11:AH11"/>
    <mergeCell ref="V12:AB12"/>
    <mergeCell ref="V11:AA11"/>
    <mergeCell ref="AC12:AI12"/>
    <mergeCell ref="AG16:AH16"/>
    <mergeCell ref="AG17:AH17"/>
    <mergeCell ref="AF24:AF25"/>
    <mergeCell ref="AG24:AG25"/>
    <mergeCell ref="AH24:AH25"/>
    <mergeCell ref="AI24:AI25"/>
    <mergeCell ref="AQ11:AV11"/>
    <mergeCell ref="AN17:AO17"/>
    <mergeCell ref="AM24:AM25"/>
    <mergeCell ref="AN24:AN25"/>
    <mergeCell ref="AX11:BC11"/>
    <mergeCell ref="A18:A32"/>
    <mergeCell ref="O18:CG18"/>
    <mergeCell ref="B19:B32"/>
    <mergeCell ref="O19:CG19"/>
    <mergeCell ref="C20:C32"/>
    <mergeCell ref="U24:U25"/>
    <mergeCell ref="O20:CG20"/>
    <mergeCell ref="D21:D32"/>
    <mergeCell ref="O21:CG21"/>
    <mergeCell ref="E22:E31"/>
    <mergeCell ref="F23:F26"/>
    <mergeCell ref="J23:J26"/>
    <mergeCell ref="O23:CG23"/>
    <mergeCell ref="R24:R25"/>
    <mergeCell ref="S24:S25"/>
    <mergeCell ref="AB24:AB25"/>
    <mergeCell ref="O12:U12"/>
    <mergeCell ref="O15:O16"/>
    <mergeCell ref="P15:Q15"/>
    <mergeCell ref="S16:T16"/>
    <mergeCell ref="I21:I32"/>
    <mergeCell ref="AO24:AO25"/>
    <mergeCell ref="AP24:AP25"/>
    <mergeCell ref="BB17:BC17"/>
    <mergeCell ref="BA24:BA25"/>
    <mergeCell ref="BB24:BB25"/>
    <mergeCell ref="BC24:BC25"/>
    <mergeCell ref="BD24:BD25"/>
    <mergeCell ref="AX12:BD12"/>
    <mergeCell ref="AX14:BC14"/>
    <mergeCell ref="BD14:BD16"/>
    <mergeCell ref="AX15:AX16"/>
    <mergeCell ref="AY15:AZ15"/>
    <mergeCell ref="BA15:BC15"/>
    <mergeCell ref="BB16:BC16"/>
    <mergeCell ref="BL11:BQ11"/>
    <mergeCell ref="BI17:BJ17"/>
    <mergeCell ref="BH24:BH25"/>
    <mergeCell ref="BI24:BI25"/>
    <mergeCell ref="BJ24:BJ25"/>
    <mergeCell ref="BK24:BK25"/>
    <mergeCell ref="BE12:BK12"/>
    <mergeCell ref="BE14:BJ14"/>
    <mergeCell ref="BK14:BK16"/>
    <mergeCell ref="BE15:BE16"/>
    <mergeCell ref="BF15:BG15"/>
    <mergeCell ref="BH15:BJ15"/>
    <mergeCell ref="BI16:BJ16"/>
    <mergeCell ref="BE11:BJ11"/>
    <mergeCell ref="BP17:BQ17"/>
    <mergeCell ref="BO24:BO25"/>
    <mergeCell ref="BP24:BP25"/>
    <mergeCell ref="BQ24:BQ25"/>
    <mergeCell ref="BR24:BR25"/>
    <mergeCell ref="BL12:BR12"/>
    <mergeCell ref="BL14:BQ14"/>
    <mergeCell ref="BR14:BR16"/>
    <mergeCell ref="BL15:BL16"/>
    <mergeCell ref="BM15:BN15"/>
    <mergeCell ref="BO15:BQ15"/>
    <mergeCell ref="BP16:BQ16"/>
    <mergeCell ref="BZ11:CE11"/>
    <mergeCell ref="BW17:BX17"/>
    <mergeCell ref="BV24:BV25"/>
    <mergeCell ref="BW24:BW25"/>
    <mergeCell ref="BX24:BX25"/>
    <mergeCell ref="BY24:BY25"/>
    <mergeCell ref="BS12:BY12"/>
    <mergeCell ref="BS14:BX14"/>
    <mergeCell ref="BY14:BY16"/>
    <mergeCell ref="BS15:BS16"/>
    <mergeCell ref="BT15:BU15"/>
    <mergeCell ref="BV15:BX15"/>
    <mergeCell ref="BW16:BX16"/>
    <mergeCell ref="BS11:BX11"/>
    <mergeCell ref="CD17:CE17"/>
    <mergeCell ref="CC24:CC25"/>
    <mergeCell ref="CD24:CD25"/>
    <mergeCell ref="CE24:CE25"/>
    <mergeCell ref="CF24:CF25"/>
    <mergeCell ref="BZ12:CF12"/>
    <mergeCell ref="BZ14:CE14"/>
    <mergeCell ref="CF14:CF16"/>
    <mergeCell ref="BZ15:BZ16"/>
    <mergeCell ref="CA15:CB15"/>
    <mergeCell ref="CC15:CE15"/>
    <mergeCell ref="CD16:CE16"/>
    <mergeCell ref="AN28:AN29"/>
    <mergeCell ref="AO28:AO29"/>
    <mergeCell ref="AP28:AP29"/>
    <mergeCell ref="AT28:AT29"/>
    <mergeCell ref="AU28:AU29"/>
    <mergeCell ref="F27:F30"/>
    <mergeCell ref="J27:J30"/>
    <mergeCell ref="O27:CG27"/>
    <mergeCell ref="R28:R29"/>
    <mergeCell ref="S28:S29"/>
    <mergeCell ref="T28:T29"/>
    <mergeCell ref="U28:U29"/>
    <mergeCell ref="Y28:Y29"/>
    <mergeCell ref="Z28:Z29"/>
    <mergeCell ref="AA28:AA29"/>
    <mergeCell ref="AB28:AB29"/>
    <mergeCell ref="AF28:AF29"/>
    <mergeCell ref="AG28:AG29"/>
    <mergeCell ref="AH28:AH29"/>
    <mergeCell ref="AI28:AI29"/>
    <mergeCell ref="AM28:AM29"/>
    <mergeCell ref="BD28:BD29"/>
    <mergeCell ref="BH28:BH29"/>
    <mergeCell ref="BI28:BI29"/>
    <mergeCell ref="BJ28:BJ29"/>
    <mergeCell ref="BK28:BK29"/>
    <mergeCell ref="AV28:AV29"/>
    <mergeCell ref="AW28:AW29"/>
    <mergeCell ref="BA28:BA29"/>
    <mergeCell ref="BB28:BB29"/>
    <mergeCell ref="BC28:BC29"/>
    <mergeCell ref="CE28:CE29"/>
    <mergeCell ref="CF28:CF29"/>
    <mergeCell ref="CH28:CH30"/>
    <mergeCell ref="BW28:BW29"/>
    <mergeCell ref="BX28:BX29"/>
    <mergeCell ref="BY28:BY29"/>
    <mergeCell ref="CC28:CC29"/>
    <mergeCell ref="CD28:CD29"/>
    <mergeCell ref="BO28:BO29"/>
    <mergeCell ref="BP28:BP29"/>
    <mergeCell ref="BQ28:BQ29"/>
    <mergeCell ref="BR28:BR29"/>
    <mergeCell ref="BV28:BV29"/>
  </mergeCells>
  <dataValidations count="10">
    <dataValidation allowBlank="1" sqref="LS65563:MD65564 VO65563:VZ65564 AFK65563:AFV65564 APG65563:APR65564 AZC65563:AZN65564 BIY65563:BJJ65564 BSU65563:BTF65564 CCQ65563:CDB65564 CMM65563:CMX65564 CWI65563:CWT65564 DGE65563:DGP65564 DQA65563:DQL65564 DZW65563:EAH65564 EJS65563:EKD65564 ETO65563:ETZ65564 FDK65563:FDV65564 FNG65563:FNR65564 FXC65563:FXN65564 GGY65563:GHJ65564 GQU65563:GRF65564 HAQ65563:HBB65564 HKM65563:HKX65564 HUI65563:HUT65564 IEE65563:IEP65564 IOA65563:IOL65564 IXW65563:IYH65564 JHS65563:JID65564 JRO65563:JRZ65564 KBK65563:KBV65564 KLG65563:KLR65564 KVC65563:KVN65564 LEY65563:LFJ65564 LOU65563:LPF65564 LYQ65563:LZB65564 MIM65563:MIX65564 MSI65563:MST65564 NCE65563:NCP65564 NMA65563:NML65564 NVW65563:NWH65564 OFS65563:OGD65564 OPO65563:OPZ65564 OZK65563:OZV65564 PJG65563:PJR65564 PTC65563:PTN65564 QCY65563:QDJ65564 QMU65563:QNF65564 QWQ65563:QXB65564 RGM65563:RGX65564 RQI65563:RQT65564 SAE65563:SAP65564 SKA65563:SKL65564 STW65563:SUH65564 TDS65563:TED65564 TNO65563:TNZ65564 TXK65563:TXV65564 UHG65563:UHR65564 URC65563:URN65564 VAY65563:VBJ65564 VKU65563:VLF65564 VUQ65563:VVB65564 WEM65563:WEX65564 WOI65563:WOT65564 WYE65563:WYP65564 LS131099:MD131100 VO131099:VZ131100 AFK131099:AFV131100 APG131099:APR131100 AZC131099:AZN131100 BIY131099:BJJ131100 BSU131099:BTF131100 CCQ131099:CDB131100 CMM131099:CMX131100 CWI131099:CWT131100 DGE131099:DGP131100 DQA131099:DQL131100 DZW131099:EAH131100 EJS131099:EKD131100 ETO131099:ETZ131100 FDK131099:FDV131100 FNG131099:FNR131100 FXC131099:FXN131100 GGY131099:GHJ131100 GQU131099:GRF131100 HAQ131099:HBB131100 HKM131099:HKX131100 HUI131099:HUT131100 IEE131099:IEP131100 IOA131099:IOL131100 IXW131099:IYH131100 JHS131099:JID131100 JRO131099:JRZ131100 KBK131099:KBV131100 KLG131099:KLR131100 KVC131099:KVN131100 LEY131099:LFJ131100 LOU131099:LPF131100 LYQ131099:LZB131100 MIM131099:MIX131100 MSI131099:MST131100 NCE131099:NCP131100 NMA131099:NML131100 NVW131099:NWH131100 OFS131099:OGD131100 OPO131099:OPZ131100 OZK131099:OZV131100 PJG131099:PJR131100 PTC131099:PTN131100 QCY131099:QDJ131100 QMU131099:QNF131100 QWQ131099:QXB131100 RGM131099:RGX131100 RQI131099:RQT131100 SAE131099:SAP131100 SKA131099:SKL131100 STW131099:SUH131100 TDS131099:TED131100 TNO131099:TNZ131100 TXK131099:TXV131100 UHG131099:UHR131100 URC131099:URN131100 VAY131099:VBJ131100 VKU131099:VLF131100 VUQ131099:VVB131100 WEM131099:WEX131100 WOI131099:WOT131100 WYE131099:WYP131100 LS196635:MD196636 VO196635:VZ196636 AFK196635:AFV196636 APG196635:APR196636 AZC196635:AZN196636 BIY196635:BJJ196636 BSU196635:BTF196636 CCQ196635:CDB196636 CMM196635:CMX196636 CWI196635:CWT196636 DGE196635:DGP196636 DQA196635:DQL196636 DZW196635:EAH196636 EJS196635:EKD196636 ETO196635:ETZ196636 FDK196635:FDV196636 FNG196635:FNR196636 FXC196635:FXN196636 GGY196635:GHJ196636 GQU196635:GRF196636 HAQ196635:HBB196636 HKM196635:HKX196636 HUI196635:HUT196636 IEE196635:IEP196636 IOA196635:IOL196636 IXW196635:IYH196636 JHS196635:JID196636 JRO196635:JRZ196636 KBK196635:KBV196636 KLG196635:KLR196636 KVC196635:KVN196636 LEY196635:LFJ196636 LOU196635:LPF196636 LYQ196635:LZB196636 MIM196635:MIX196636 MSI196635:MST196636 NCE196635:NCP196636 NMA196635:NML196636 NVW196635:NWH196636 OFS196635:OGD196636 OPO196635:OPZ196636 OZK196635:OZV196636 PJG196635:PJR196636 PTC196635:PTN196636 QCY196635:QDJ196636 QMU196635:QNF196636 QWQ196635:QXB196636 RGM196635:RGX196636 RQI196635:RQT196636 SAE196635:SAP196636 SKA196635:SKL196636 STW196635:SUH196636 TDS196635:TED196636 TNO196635:TNZ196636 TXK196635:TXV196636 UHG196635:UHR196636 URC196635:URN196636 VAY196635:VBJ196636 VKU196635:VLF196636 VUQ196635:VVB196636 WEM196635:WEX196636 WOI196635:WOT196636 WYE196635:WYP196636 LS262171:MD262172 VO262171:VZ262172 AFK262171:AFV262172 APG262171:APR262172 AZC262171:AZN262172 BIY262171:BJJ262172 BSU262171:BTF262172 CCQ262171:CDB262172 CMM262171:CMX262172 CWI262171:CWT262172 DGE262171:DGP262172 DQA262171:DQL262172 DZW262171:EAH262172 EJS262171:EKD262172 ETO262171:ETZ262172 FDK262171:FDV262172 FNG262171:FNR262172 FXC262171:FXN262172 GGY262171:GHJ262172 GQU262171:GRF262172 HAQ262171:HBB262172 HKM262171:HKX262172 HUI262171:HUT262172 IEE262171:IEP262172 IOA262171:IOL262172 IXW262171:IYH262172 JHS262171:JID262172 JRO262171:JRZ262172 KBK262171:KBV262172 KLG262171:KLR262172 KVC262171:KVN262172 LEY262171:LFJ262172 LOU262171:LPF262172 LYQ262171:LZB262172 MIM262171:MIX262172 MSI262171:MST262172 NCE262171:NCP262172 NMA262171:NML262172 NVW262171:NWH262172 OFS262171:OGD262172 OPO262171:OPZ262172 OZK262171:OZV262172 PJG262171:PJR262172 PTC262171:PTN262172 QCY262171:QDJ262172 QMU262171:QNF262172 QWQ262171:QXB262172 RGM262171:RGX262172 RQI262171:RQT262172 SAE262171:SAP262172 SKA262171:SKL262172 STW262171:SUH262172 TDS262171:TED262172 TNO262171:TNZ262172 TXK262171:TXV262172 UHG262171:UHR262172 URC262171:URN262172 VAY262171:VBJ262172 VKU262171:VLF262172 VUQ262171:VVB262172 WEM262171:WEX262172 WOI262171:WOT262172 WYE262171:WYP262172 LS327707:MD327708 VO327707:VZ327708 AFK327707:AFV327708 APG327707:APR327708 AZC327707:AZN327708 BIY327707:BJJ327708 BSU327707:BTF327708 CCQ327707:CDB327708 CMM327707:CMX327708 CWI327707:CWT327708 DGE327707:DGP327708 DQA327707:DQL327708 DZW327707:EAH327708 EJS327707:EKD327708 ETO327707:ETZ327708 FDK327707:FDV327708 FNG327707:FNR327708 FXC327707:FXN327708 GGY327707:GHJ327708 GQU327707:GRF327708 HAQ327707:HBB327708 HKM327707:HKX327708 HUI327707:HUT327708 IEE327707:IEP327708 IOA327707:IOL327708 IXW327707:IYH327708 JHS327707:JID327708 JRO327707:JRZ327708 KBK327707:KBV327708 KLG327707:KLR327708 KVC327707:KVN327708 LEY327707:LFJ327708 LOU327707:LPF327708 LYQ327707:LZB327708 MIM327707:MIX327708 MSI327707:MST327708 NCE327707:NCP327708 NMA327707:NML327708 NVW327707:NWH327708 OFS327707:OGD327708 OPO327707:OPZ327708 OZK327707:OZV327708 PJG327707:PJR327708 PTC327707:PTN327708 QCY327707:QDJ327708 QMU327707:QNF327708 QWQ327707:QXB327708 RGM327707:RGX327708 RQI327707:RQT327708 SAE327707:SAP327708 SKA327707:SKL327708 STW327707:SUH327708 TDS327707:TED327708 TNO327707:TNZ327708 TXK327707:TXV327708 UHG327707:UHR327708 URC327707:URN327708 VAY327707:VBJ327708 VKU327707:VLF327708 VUQ327707:VVB327708 WEM327707:WEX327708 WOI327707:WOT327708 WYE327707:WYP327708 LS393243:MD393244 VO393243:VZ393244 AFK393243:AFV393244 APG393243:APR393244 AZC393243:AZN393244 BIY393243:BJJ393244 BSU393243:BTF393244 CCQ393243:CDB393244 CMM393243:CMX393244 CWI393243:CWT393244 DGE393243:DGP393244 DQA393243:DQL393244 DZW393243:EAH393244 EJS393243:EKD393244 ETO393243:ETZ393244 FDK393243:FDV393244 FNG393243:FNR393244 FXC393243:FXN393244 GGY393243:GHJ393244 GQU393243:GRF393244 HAQ393243:HBB393244 HKM393243:HKX393244 HUI393243:HUT393244 IEE393243:IEP393244 IOA393243:IOL393244 IXW393243:IYH393244 JHS393243:JID393244 JRO393243:JRZ393244 KBK393243:KBV393244 KLG393243:KLR393244 KVC393243:KVN393244 LEY393243:LFJ393244 LOU393243:LPF393244 LYQ393243:LZB393244 MIM393243:MIX393244 MSI393243:MST393244 NCE393243:NCP393244 NMA393243:NML393244 NVW393243:NWH393244 OFS393243:OGD393244 OPO393243:OPZ393244 OZK393243:OZV393244 PJG393243:PJR393244 PTC393243:PTN393244 QCY393243:QDJ393244 QMU393243:QNF393244 QWQ393243:QXB393244 RGM393243:RGX393244 RQI393243:RQT393244 SAE393243:SAP393244 SKA393243:SKL393244 STW393243:SUH393244 TDS393243:TED393244 TNO393243:TNZ393244 TXK393243:TXV393244 UHG393243:UHR393244 URC393243:URN393244 VAY393243:VBJ393244 VKU393243:VLF393244 VUQ393243:VVB393244 WEM393243:WEX393244 WOI393243:WOT393244 WYE393243:WYP393244 LS458779:MD458780 VO458779:VZ458780 AFK458779:AFV458780 APG458779:APR458780 AZC458779:AZN458780 BIY458779:BJJ458780 BSU458779:BTF458780 CCQ458779:CDB458780 CMM458779:CMX458780 CWI458779:CWT458780 DGE458779:DGP458780 DQA458779:DQL458780 DZW458779:EAH458780 EJS458779:EKD458780 ETO458779:ETZ458780 FDK458779:FDV458780 FNG458779:FNR458780 FXC458779:FXN458780 GGY458779:GHJ458780 GQU458779:GRF458780 HAQ458779:HBB458780 HKM458779:HKX458780 HUI458779:HUT458780 IEE458779:IEP458780 IOA458779:IOL458780 IXW458779:IYH458780 JHS458779:JID458780 JRO458779:JRZ458780 KBK458779:KBV458780 KLG458779:KLR458780 KVC458779:KVN458780 LEY458779:LFJ458780 LOU458779:LPF458780 LYQ458779:LZB458780 MIM458779:MIX458780 MSI458779:MST458780 NCE458779:NCP458780 NMA458779:NML458780 NVW458779:NWH458780 OFS458779:OGD458780 OPO458779:OPZ458780 OZK458779:OZV458780 PJG458779:PJR458780 PTC458779:PTN458780 QCY458779:QDJ458780 QMU458779:QNF458780 QWQ458779:QXB458780 RGM458779:RGX458780 RQI458779:RQT458780 SAE458779:SAP458780 SKA458779:SKL458780 STW458779:SUH458780 TDS458779:TED458780 TNO458779:TNZ458780 TXK458779:TXV458780 UHG458779:UHR458780 URC458779:URN458780 VAY458779:VBJ458780 VKU458779:VLF458780 VUQ458779:VVB458780 WEM458779:WEX458780 WOI458779:WOT458780 WYE458779:WYP458780 LS524315:MD524316 VO524315:VZ524316 AFK524315:AFV524316 APG524315:APR524316 AZC524315:AZN524316 BIY524315:BJJ524316 BSU524315:BTF524316 CCQ524315:CDB524316 CMM524315:CMX524316 CWI524315:CWT524316 DGE524315:DGP524316 DQA524315:DQL524316 DZW524315:EAH524316 EJS524315:EKD524316 ETO524315:ETZ524316 FDK524315:FDV524316 FNG524315:FNR524316 FXC524315:FXN524316 GGY524315:GHJ524316 GQU524315:GRF524316 HAQ524315:HBB524316 HKM524315:HKX524316 HUI524315:HUT524316 IEE524315:IEP524316 IOA524315:IOL524316 IXW524315:IYH524316 JHS524315:JID524316 JRO524315:JRZ524316 KBK524315:KBV524316 KLG524315:KLR524316 KVC524315:KVN524316 LEY524315:LFJ524316 LOU524315:LPF524316 LYQ524315:LZB524316 MIM524315:MIX524316 MSI524315:MST524316 NCE524315:NCP524316 NMA524315:NML524316 NVW524315:NWH524316 OFS524315:OGD524316 OPO524315:OPZ524316 OZK524315:OZV524316 PJG524315:PJR524316 PTC524315:PTN524316 QCY524315:QDJ524316 QMU524315:QNF524316 QWQ524315:QXB524316 RGM524315:RGX524316 RQI524315:RQT524316 SAE524315:SAP524316 SKA524315:SKL524316 STW524315:SUH524316 TDS524315:TED524316 TNO524315:TNZ524316 TXK524315:TXV524316 UHG524315:UHR524316 URC524315:URN524316 VAY524315:VBJ524316 VKU524315:VLF524316 VUQ524315:VVB524316 WEM524315:WEX524316 WOI524315:WOT524316 WYE524315:WYP524316 LS589851:MD589852 VO589851:VZ589852 AFK589851:AFV589852 APG589851:APR589852 AZC589851:AZN589852 BIY589851:BJJ589852 BSU589851:BTF589852 CCQ589851:CDB589852 CMM589851:CMX589852 CWI589851:CWT589852 DGE589851:DGP589852 DQA589851:DQL589852 DZW589851:EAH589852 EJS589851:EKD589852 ETO589851:ETZ589852 FDK589851:FDV589852 FNG589851:FNR589852 FXC589851:FXN589852 GGY589851:GHJ589852 GQU589851:GRF589852 HAQ589851:HBB589852 HKM589851:HKX589852 HUI589851:HUT589852 IEE589851:IEP589852 IOA589851:IOL589852 IXW589851:IYH589852 JHS589851:JID589852 JRO589851:JRZ589852 KBK589851:KBV589852 KLG589851:KLR589852 KVC589851:KVN589852 LEY589851:LFJ589852 LOU589851:LPF589852 LYQ589851:LZB589852 MIM589851:MIX589852 MSI589851:MST589852 NCE589851:NCP589852 NMA589851:NML589852 NVW589851:NWH589852 OFS589851:OGD589852 OPO589851:OPZ589852 OZK589851:OZV589852 PJG589851:PJR589852 PTC589851:PTN589852 QCY589851:QDJ589852 QMU589851:QNF589852 QWQ589851:QXB589852 RGM589851:RGX589852 RQI589851:RQT589852 SAE589851:SAP589852 SKA589851:SKL589852 STW589851:SUH589852 TDS589851:TED589852 TNO589851:TNZ589852 TXK589851:TXV589852 UHG589851:UHR589852 URC589851:URN589852 VAY589851:VBJ589852 VKU589851:VLF589852 VUQ589851:VVB589852 WEM589851:WEX589852 WOI589851:WOT589852 WYE589851:WYP589852 LS655387:MD655388 VO655387:VZ655388 AFK655387:AFV655388 APG655387:APR655388 AZC655387:AZN655388 BIY655387:BJJ655388 BSU655387:BTF655388 CCQ655387:CDB655388 CMM655387:CMX655388 CWI655387:CWT655388 DGE655387:DGP655388 DQA655387:DQL655388 DZW655387:EAH655388 EJS655387:EKD655388 ETO655387:ETZ655388 FDK655387:FDV655388 FNG655387:FNR655388 FXC655387:FXN655388 GGY655387:GHJ655388 GQU655387:GRF655388 HAQ655387:HBB655388 HKM655387:HKX655388 HUI655387:HUT655388 IEE655387:IEP655388 IOA655387:IOL655388 IXW655387:IYH655388 JHS655387:JID655388 JRO655387:JRZ655388 KBK655387:KBV655388 KLG655387:KLR655388 KVC655387:KVN655388 LEY655387:LFJ655388 LOU655387:LPF655388 LYQ655387:LZB655388 MIM655387:MIX655388 MSI655387:MST655388 NCE655387:NCP655388 NMA655387:NML655388 NVW655387:NWH655388 OFS655387:OGD655388 OPO655387:OPZ655388 OZK655387:OZV655388 PJG655387:PJR655388 PTC655387:PTN655388 QCY655387:QDJ655388 QMU655387:QNF655388 QWQ655387:QXB655388 RGM655387:RGX655388 RQI655387:RQT655388 SAE655387:SAP655388 SKA655387:SKL655388 STW655387:SUH655388 TDS655387:TED655388 TNO655387:TNZ655388 TXK655387:TXV655388 UHG655387:UHR655388 URC655387:URN655388 VAY655387:VBJ655388 VKU655387:VLF655388 VUQ655387:VVB655388 WEM655387:WEX655388 WOI655387:WOT655388 WYE655387:WYP655388 LS720923:MD720924 VO720923:VZ720924 AFK720923:AFV720924 APG720923:APR720924 AZC720923:AZN720924 BIY720923:BJJ720924 BSU720923:BTF720924 CCQ720923:CDB720924 CMM720923:CMX720924 CWI720923:CWT720924 DGE720923:DGP720924 DQA720923:DQL720924 DZW720923:EAH720924 EJS720923:EKD720924 ETO720923:ETZ720924 FDK720923:FDV720924 FNG720923:FNR720924 FXC720923:FXN720924 GGY720923:GHJ720924 GQU720923:GRF720924 HAQ720923:HBB720924 HKM720923:HKX720924 HUI720923:HUT720924 IEE720923:IEP720924 IOA720923:IOL720924 IXW720923:IYH720924 JHS720923:JID720924 JRO720923:JRZ720924 KBK720923:KBV720924 KLG720923:KLR720924 KVC720923:KVN720924 LEY720923:LFJ720924 LOU720923:LPF720924 LYQ720923:LZB720924 MIM720923:MIX720924 MSI720923:MST720924 NCE720923:NCP720924 NMA720923:NML720924 NVW720923:NWH720924 OFS720923:OGD720924 OPO720923:OPZ720924 OZK720923:OZV720924 PJG720923:PJR720924 PTC720923:PTN720924 QCY720923:QDJ720924 QMU720923:QNF720924 QWQ720923:QXB720924 RGM720923:RGX720924 RQI720923:RQT720924 SAE720923:SAP720924 SKA720923:SKL720924 STW720923:SUH720924 TDS720923:TED720924 TNO720923:TNZ720924 TXK720923:TXV720924 UHG720923:UHR720924 URC720923:URN720924 VAY720923:VBJ720924 VKU720923:VLF720924 VUQ720923:VVB720924 WEM720923:WEX720924 WOI720923:WOT720924 WYE720923:WYP720924 LS786459:MD786460 VO786459:VZ786460 AFK786459:AFV786460 APG786459:APR786460 AZC786459:AZN786460 BIY786459:BJJ786460 BSU786459:BTF786460 CCQ786459:CDB786460 CMM786459:CMX786460 CWI786459:CWT786460 DGE786459:DGP786460 DQA786459:DQL786460 DZW786459:EAH786460 EJS786459:EKD786460 ETO786459:ETZ786460 FDK786459:FDV786460 FNG786459:FNR786460 FXC786459:FXN786460 GGY786459:GHJ786460 GQU786459:GRF786460 HAQ786459:HBB786460 HKM786459:HKX786460 HUI786459:HUT786460 IEE786459:IEP786460 IOA786459:IOL786460 IXW786459:IYH786460 JHS786459:JID786460 JRO786459:JRZ786460 KBK786459:KBV786460 KLG786459:KLR786460 KVC786459:KVN786460 LEY786459:LFJ786460 LOU786459:LPF786460 LYQ786459:LZB786460 MIM786459:MIX786460 MSI786459:MST786460 NCE786459:NCP786460 NMA786459:NML786460 NVW786459:NWH786460 OFS786459:OGD786460 OPO786459:OPZ786460 OZK786459:OZV786460 PJG786459:PJR786460 PTC786459:PTN786460 QCY786459:QDJ786460 QMU786459:QNF786460 QWQ786459:QXB786460 RGM786459:RGX786460 RQI786459:RQT786460 SAE786459:SAP786460 SKA786459:SKL786460 STW786459:SUH786460 TDS786459:TED786460 TNO786459:TNZ786460 TXK786459:TXV786460 UHG786459:UHR786460 URC786459:URN786460 VAY786459:VBJ786460 VKU786459:VLF786460 VUQ786459:VVB786460 WEM786459:WEX786460 WOI786459:WOT786460 WYE786459:WYP786460 LS851995:MD851996 VO851995:VZ851996 AFK851995:AFV851996 APG851995:APR851996 AZC851995:AZN851996 BIY851995:BJJ851996 BSU851995:BTF851996 CCQ851995:CDB851996 CMM851995:CMX851996 CWI851995:CWT851996 DGE851995:DGP851996 DQA851995:DQL851996 DZW851995:EAH851996 EJS851995:EKD851996 ETO851995:ETZ851996 FDK851995:FDV851996 FNG851995:FNR851996 FXC851995:FXN851996 GGY851995:GHJ851996 GQU851995:GRF851996 HAQ851995:HBB851996 HKM851995:HKX851996 HUI851995:HUT851996 IEE851995:IEP851996 IOA851995:IOL851996 IXW851995:IYH851996 JHS851995:JID851996 JRO851995:JRZ851996 KBK851995:KBV851996 KLG851995:KLR851996 KVC851995:KVN851996 LEY851995:LFJ851996 LOU851995:LPF851996 LYQ851995:LZB851996 MIM851995:MIX851996 MSI851995:MST851996 NCE851995:NCP851996 NMA851995:NML851996 NVW851995:NWH851996 OFS851995:OGD851996 OPO851995:OPZ851996 OZK851995:OZV851996 PJG851995:PJR851996 PTC851995:PTN851996 QCY851995:QDJ851996 QMU851995:QNF851996 QWQ851995:QXB851996 RGM851995:RGX851996 RQI851995:RQT851996 SAE851995:SAP851996 SKA851995:SKL851996 STW851995:SUH851996 TDS851995:TED851996 TNO851995:TNZ851996 TXK851995:TXV851996 UHG851995:UHR851996 URC851995:URN851996 VAY851995:VBJ851996 VKU851995:VLF851996 VUQ851995:VVB851996 WEM851995:WEX851996 WOI851995:WOT851996 WYE851995:WYP851996 LS917531:MD917532 VO917531:VZ917532 AFK917531:AFV917532 APG917531:APR917532 AZC917531:AZN917532 BIY917531:BJJ917532 BSU917531:BTF917532 CCQ917531:CDB917532 CMM917531:CMX917532 CWI917531:CWT917532 DGE917531:DGP917532 DQA917531:DQL917532 DZW917531:EAH917532 EJS917531:EKD917532 ETO917531:ETZ917532 FDK917531:FDV917532 FNG917531:FNR917532 FXC917531:FXN917532 GGY917531:GHJ917532 GQU917531:GRF917532 HAQ917531:HBB917532 HKM917531:HKX917532 HUI917531:HUT917532 IEE917531:IEP917532 IOA917531:IOL917532 IXW917531:IYH917532 JHS917531:JID917532 JRO917531:JRZ917532 KBK917531:KBV917532 KLG917531:KLR917532 KVC917531:KVN917532 LEY917531:LFJ917532 LOU917531:LPF917532 LYQ917531:LZB917532 MIM917531:MIX917532 MSI917531:MST917532 NCE917531:NCP917532 NMA917531:NML917532 NVW917531:NWH917532 OFS917531:OGD917532 OPO917531:OPZ917532 OZK917531:OZV917532 PJG917531:PJR917532 PTC917531:PTN917532 QCY917531:QDJ917532 QMU917531:QNF917532 QWQ917531:QXB917532 RGM917531:RGX917532 RQI917531:RQT917532 SAE917531:SAP917532 SKA917531:SKL917532 STW917531:SUH917532 TDS917531:TED917532 TNO917531:TNZ917532 TXK917531:TXV917532 UHG917531:UHR917532 URC917531:URN917532 VAY917531:VBJ917532 VKU917531:VLF917532 VUQ917531:VVB917532 WEM917531:WEX917532 WOI917531:WOT917532 WYE917531:WYP917532 WYE983067:WYP983068 LS983067:MD983068 VO983067:VZ983068 AFK983067:AFV983068 APG983067:APR983068 AZC983067:AZN983068 BIY983067:BJJ983068 BSU983067:BTF983068 CCQ983067:CDB983068 CMM983067:CMX983068 CWI983067:CWT983068 DGE983067:DGP983068 DQA983067:DQL983068 DZW983067:EAH983068 EJS983067:EKD983068 ETO983067:ETZ983068 FDK983067:FDV983068 FNG983067:FNR983068 FXC983067:FXN983068 GGY983067:GHJ983068 GQU983067:GRF983068 HAQ983067:HBB983068 HKM983067:HKX983068 HUI983067:HUT983068 IEE983067:IEP983068 IOA983067:IOL983068 IXW983067:IYH983068 JHS983067:JID983068 JRO983067:JRZ983068 KBK983067:KBV983068 KLG983067:KLR983068 KVC983067:KVN983068 LEY983067:LFJ983068 LOU983067:LPF983068 LYQ983067:LZB983068 MIM983067:MIX983068 MSI983067:MST983068 NCE983067:NCP983068 NMA983067:NML983068 NVW983067:NWH983068 OFS983067:OGD983068 OPO983067:OPZ983068 OZK983067:OZV983068 PJG983067:PJR983068 PTC983067:PTN983068 QCY983067:QDJ983068 QMU983067:QNF983068 QWQ983067:QXB983068 RGM983067:RGX983068 RQI983067:RQT983068 SAE983067:SAP983068 SKA983067:SKL983068 STW983067:SUH983068 TDS983067:TED983068 TNO983067:TNZ983068 TXK983067:TXV983068 UHG983067:UHR983068 URC983067:URN983068 VAY983067:VBJ983068 VKU983067:VLF983068 VUQ983067:VVB983068 WEM983067:WEX983068 WOI983067:WOT983068 LS31:MD32 CH31:CH32 WYE31:WYP32 WOI31:WOT32 WEM31:WEX32 VUQ31:VVB32 VKU31:VLF32 VAY31:VBJ32 URC31:URN32 UHG31:UHR32 TXK31:TXV32 TNO31:TNZ32 TDS31:TED32 STW31:SUH32 SKA31:SKL32 SAE31:SAP32 RQI31:RQT32 RGM31:RGX32 QWQ31:QXB32 QMU31:QNF32 QCY31:QDJ32 PTC31:PTN32 PJG31:PJR32 OZK31:OZV32 OPO31:OPZ32 OFS31:OGD32 NVW31:NWH32 NMA31:NML32 NCE31:NCP32 MSI31:MST32 MIM31:MIX32 LYQ31:LZB32 LOU31:LPF32 LEY31:LFJ32 KVC31:KVN32 KLG31:KLR32 KBK31:KBV32 JRO31:JRZ32 JHS31:JID32 IXW31:IYH32 IOA31:IOL32 IEE31:IEP32 HUI31:HUT32 HKM31:HKX32 HAQ31:HBB32 GQU31:GRF32 GGY31:GHJ32 FXC31:FXN32 FNG31:FNR32 FDK31:FDV32 ETO31:ETZ32 EJS31:EKD32 DZW31:EAH32 DQA31:DQL32 DGE31:DGP32 CWI31:CWT32 CMM31:CMX32 CCQ31:CDB32 BSU31:BTF32 BIY31:BJJ32 AZC31:AZN32 APG31:APR32 AFK31:AFV32 VO31:VZ32 L983067:CH983068 L917531:CH917532 L851995:CH851996 L786459:CH786460 L720923:CH720924 L655387:CH655388 L589851:CH589852 L524315:CH524316 L458779:CH458780 L393243:CH393244 L327707:CH327708 L262171:CH262172 L196635:CH196636 L131099:CH131100 L65563:CH65564"/>
    <dataValidation allowBlank="1" prompt="Для выбора выполните двойной щелчок левой клавиши мыши по соответствующей ячейке." sqref="LS65565:MD65568 VO65565:VZ65568 AFK65565:AFV65568 APG65565:APR65568 AZC65565:AZN65568 BIY65565:BJJ65568 BSU65565:BTF65568 CCQ65565:CDB65568 CMM65565:CMX65568 CWI65565:CWT65568 DGE65565:DGP65568 DQA65565:DQL65568 DZW65565:EAH65568 EJS65565:EKD65568 ETO65565:ETZ65568 FDK65565:FDV65568 FNG65565:FNR65568 FXC65565:FXN65568 GGY65565:GHJ65568 GQU65565:GRF65568 HAQ65565:HBB65568 HKM65565:HKX65568 HUI65565:HUT65568 IEE65565:IEP65568 IOA65565:IOL65568 IXW65565:IYH65568 JHS65565:JID65568 JRO65565:JRZ65568 KBK65565:KBV65568 KLG65565:KLR65568 KVC65565:KVN65568 LEY65565:LFJ65568 LOU65565:LPF65568 LYQ65565:LZB65568 MIM65565:MIX65568 MSI65565:MST65568 NCE65565:NCP65568 NMA65565:NML65568 NVW65565:NWH65568 OFS65565:OGD65568 OPO65565:OPZ65568 OZK65565:OZV65568 PJG65565:PJR65568 PTC65565:PTN65568 QCY65565:QDJ65568 QMU65565:QNF65568 QWQ65565:QXB65568 RGM65565:RGX65568 RQI65565:RQT65568 SAE65565:SAP65568 SKA65565:SKL65568 STW65565:SUH65568 TDS65565:TED65568 TNO65565:TNZ65568 TXK65565:TXV65568 UHG65565:UHR65568 URC65565:URN65568 VAY65565:VBJ65568 VKU65565:VLF65568 VUQ65565:VVB65568 WEM65565:WEX65568 WOI65565:WOT65568 WYE65565:WYP65568 LS131101:MD131104 VO131101:VZ131104 AFK131101:AFV131104 APG131101:APR131104 AZC131101:AZN131104 BIY131101:BJJ131104 BSU131101:BTF131104 CCQ131101:CDB131104 CMM131101:CMX131104 CWI131101:CWT131104 DGE131101:DGP131104 DQA131101:DQL131104 DZW131101:EAH131104 EJS131101:EKD131104 ETO131101:ETZ131104 FDK131101:FDV131104 FNG131101:FNR131104 FXC131101:FXN131104 GGY131101:GHJ131104 GQU131101:GRF131104 HAQ131101:HBB131104 HKM131101:HKX131104 HUI131101:HUT131104 IEE131101:IEP131104 IOA131101:IOL131104 IXW131101:IYH131104 JHS131101:JID131104 JRO131101:JRZ131104 KBK131101:KBV131104 KLG131101:KLR131104 KVC131101:KVN131104 LEY131101:LFJ131104 LOU131101:LPF131104 LYQ131101:LZB131104 MIM131101:MIX131104 MSI131101:MST131104 NCE131101:NCP131104 NMA131101:NML131104 NVW131101:NWH131104 OFS131101:OGD131104 OPO131101:OPZ131104 OZK131101:OZV131104 PJG131101:PJR131104 PTC131101:PTN131104 QCY131101:QDJ131104 QMU131101:QNF131104 QWQ131101:QXB131104 RGM131101:RGX131104 RQI131101:RQT131104 SAE131101:SAP131104 SKA131101:SKL131104 STW131101:SUH131104 TDS131101:TED131104 TNO131101:TNZ131104 TXK131101:TXV131104 UHG131101:UHR131104 URC131101:URN131104 VAY131101:VBJ131104 VKU131101:VLF131104 VUQ131101:VVB131104 WEM131101:WEX131104 WOI131101:WOT131104 WYE131101:WYP131104 LS196637:MD196640 VO196637:VZ196640 AFK196637:AFV196640 APG196637:APR196640 AZC196637:AZN196640 BIY196637:BJJ196640 BSU196637:BTF196640 CCQ196637:CDB196640 CMM196637:CMX196640 CWI196637:CWT196640 DGE196637:DGP196640 DQA196637:DQL196640 DZW196637:EAH196640 EJS196637:EKD196640 ETO196637:ETZ196640 FDK196637:FDV196640 FNG196637:FNR196640 FXC196637:FXN196640 GGY196637:GHJ196640 GQU196637:GRF196640 HAQ196637:HBB196640 HKM196637:HKX196640 HUI196637:HUT196640 IEE196637:IEP196640 IOA196637:IOL196640 IXW196637:IYH196640 JHS196637:JID196640 JRO196637:JRZ196640 KBK196637:KBV196640 KLG196637:KLR196640 KVC196637:KVN196640 LEY196637:LFJ196640 LOU196637:LPF196640 LYQ196637:LZB196640 MIM196637:MIX196640 MSI196637:MST196640 NCE196637:NCP196640 NMA196637:NML196640 NVW196637:NWH196640 OFS196637:OGD196640 OPO196637:OPZ196640 OZK196637:OZV196640 PJG196637:PJR196640 PTC196637:PTN196640 QCY196637:QDJ196640 QMU196637:QNF196640 QWQ196637:QXB196640 RGM196637:RGX196640 RQI196637:RQT196640 SAE196637:SAP196640 SKA196637:SKL196640 STW196637:SUH196640 TDS196637:TED196640 TNO196637:TNZ196640 TXK196637:TXV196640 UHG196637:UHR196640 URC196637:URN196640 VAY196637:VBJ196640 VKU196637:VLF196640 VUQ196637:VVB196640 WEM196637:WEX196640 WOI196637:WOT196640 WYE196637:WYP196640 LS262173:MD262176 VO262173:VZ262176 AFK262173:AFV262176 APG262173:APR262176 AZC262173:AZN262176 BIY262173:BJJ262176 BSU262173:BTF262176 CCQ262173:CDB262176 CMM262173:CMX262176 CWI262173:CWT262176 DGE262173:DGP262176 DQA262173:DQL262176 DZW262173:EAH262176 EJS262173:EKD262176 ETO262173:ETZ262176 FDK262173:FDV262176 FNG262173:FNR262176 FXC262173:FXN262176 GGY262173:GHJ262176 GQU262173:GRF262176 HAQ262173:HBB262176 HKM262173:HKX262176 HUI262173:HUT262176 IEE262173:IEP262176 IOA262173:IOL262176 IXW262173:IYH262176 JHS262173:JID262176 JRO262173:JRZ262176 KBK262173:KBV262176 KLG262173:KLR262176 KVC262173:KVN262176 LEY262173:LFJ262176 LOU262173:LPF262176 LYQ262173:LZB262176 MIM262173:MIX262176 MSI262173:MST262176 NCE262173:NCP262176 NMA262173:NML262176 NVW262173:NWH262176 OFS262173:OGD262176 OPO262173:OPZ262176 OZK262173:OZV262176 PJG262173:PJR262176 PTC262173:PTN262176 QCY262173:QDJ262176 QMU262173:QNF262176 QWQ262173:QXB262176 RGM262173:RGX262176 RQI262173:RQT262176 SAE262173:SAP262176 SKA262173:SKL262176 STW262173:SUH262176 TDS262173:TED262176 TNO262173:TNZ262176 TXK262173:TXV262176 UHG262173:UHR262176 URC262173:URN262176 VAY262173:VBJ262176 VKU262173:VLF262176 VUQ262173:VVB262176 WEM262173:WEX262176 WOI262173:WOT262176 WYE262173:WYP262176 LS327709:MD327712 VO327709:VZ327712 AFK327709:AFV327712 APG327709:APR327712 AZC327709:AZN327712 BIY327709:BJJ327712 BSU327709:BTF327712 CCQ327709:CDB327712 CMM327709:CMX327712 CWI327709:CWT327712 DGE327709:DGP327712 DQA327709:DQL327712 DZW327709:EAH327712 EJS327709:EKD327712 ETO327709:ETZ327712 FDK327709:FDV327712 FNG327709:FNR327712 FXC327709:FXN327712 GGY327709:GHJ327712 GQU327709:GRF327712 HAQ327709:HBB327712 HKM327709:HKX327712 HUI327709:HUT327712 IEE327709:IEP327712 IOA327709:IOL327712 IXW327709:IYH327712 JHS327709:JID327712 JRO327709:JRZ327712 KBK327709:KBV327712 KLG327709:KLR327712 KVC327709:KVN327712 LEY327709:LFJ327712 LOU327709:LPF327712 LYQ327709:LZB327712 MIM327709:MIX327712 MSI327709:MST327712 NCE327709:NCP327712 NMA327709:NML327712 NVW327709:NWH327712 OFS327709:OGD327712 OPO327709:OPZ327712 OZK327709:OZV327712 PJG327709:PJR327712 PTC327709:PTN327712 QCY327709:QDJ327712 QMU327709:QNF327712 QWQ327709:QXB327712 RGM327709:RGX327712 RQI327709:RQT327712 SAE327709:SAP327712 SKA327709:SKL327712 STW327709:SUH327712 TDS327709:TED327712 TNO327709:TNZ327712 TXK327709:TXV327712 UHG327709:UHR327712 URC327709:URN327712 VAY327709:VBJ327712 VKU327709:VLF327712 VUQ327709:VVB327712 WEM327709:WEX327712 WOI327709:WOT327712 WYE327709:WYP327712 LS393245:MD393248 VO393245:VZ393248 AFK393245:AFV393248 APG393245:APR393248 AZC393245:AZN393248 BIY393245:BJJ393248 BSU393245:BTF393248 CCQ393245:CDB393248 CMM393245:CMX393248 CWI393245:CWT393248 DGE393245:DGP393248 DQA393245:DQL393248 DZW393245:EAH393248 EJS393245:EKD393248 ETO393245:ETZ393248 FDK393245:FDV393248 FNG393245:FNR393248 FXC393245:FXN393248 GGY393245:GHJ393248 GQU393245:GRF393248 HAQ393245:HBB393248 HKM393245:HKX393248 HUI393245:HUT393248 IEE393245:IEP393248 IOA393245:IOL393248 IXW393245:IYH393248 JHS393245:JID393248 JRO393245:JRZ393248 KBK393245:KBV393248 KLG393245:KLR393248 KVC393245:KVN393248 LEY393245:LFJ393248 LOU393245:LPF393248 LYQ393245:LZB393248 MIM393245:MIX393248 MSI393245:MST393248 NCE393245:NCP393248 NMA393245:NML393248 NVW393245:NWH393248 OFS393245:OGD393248 OPO393245:OPZ393248 OZK393245:OZV393248 PJG393245:PJR393248 PTC393245:PTN393248 QCY393245:QDJ393248 QMU393245:QNF393248 QWQ393245:QXB393248 RGM393245:RGX393248 RQI393245:RQT393248 SAE393245:SAP393248 SKA393245:SKL393248 STW393245:SUH393248 TDS393245:TED393248 TNO393245:TNZ393248 TXK393245:TXV393248 UHG393245:UHR393248 URC393245:URN393248 VAY393245:VBJ393248 VKU393245:VLF393248 VUQ393245:VVB393248 WEM393245:WEX393248 WOI393245:WOT393248 WYE393245:WYP393248 LS458781:MD458784 VO458781:VZ458784 AFK458781:AFV458784 APG458781:APR458784 AZC458781:AZN458784 BIY458781:BJJ458784 BSU458781:BTF458784 CCQ458781:CDB458784 CMM458781:CMX458784 CWI458781:CWT458784 DGE458781:DGP458784 DQA458781:DQL458784 DZW458781:EAH458784 EJS458781:EKD458784 ETO458781:ETZ458784 FDK458781:FDV458784 FNG458781:FNR458784 FXC458781:FXN458784 GGY458781:GHJ458784 GQU458781:GRF458784 HAQ458781:HBB458784 HKM458781:HKX458784 HUI458781:HUT458784 IEE458781:IEP458784 IOA458781:IOL458784 IXW458781:IYH458784 JHS458781:JID458784 JRO458781:JRZ458784 KBK458781:KBV458784 KLG458781:KLR458784 KVC458781:KVN458784 LEY458781:LFJ458784 LOU458781:LPF458784 LYQ458781:LZB458784 MIM458781:MIX458784 MSI458781:MST458784 NCE458781:NCP458784 NMA458781:NML458784 NVW458781:NWH458784 OFS458781:OGD458784 OPO458781:OPZ458784 OZK458781:OZV458784 PJG458781:PJR458784 PTC458781:PTN458784 QCY458781:QDJ458784 QMU458781:QNF458784 QWQ458781:QXB458784 RGM458781:RGX458784 RQI458781:RQT458784 SAE458781:SAP458784 SKA458781:SKL458784 STW458781:SUH458784 TDS458781:TED458784 TNO458781:TNZ458784 TXK458781:TXV458784 UHG458781:UHR458784 URC458781:URN458784 VAY458781:VBJ458784 VKU458781:VLF458784 VUQ458781:VVB458784 WEM458781:WEX458784 WOI458781:WOT458784 WYE458781:WYP458784 LS524317:MD524320 VO524317:VZ524320 AFK524317:AFV524320 APG524317:APR524320 AZC524317:AZN524320 BIY524317:BJJ524320 BSU524317:BTF524320 CCQ524317:CDB524320 CMM524317:CMX524320 CWI524317:CWT524320 DGE524317:DGP524320 DQA524317:DQL524320 DZW524317:EAH524320 EJS524317:EKD524320 ETO524317:ETZ524320 FDK524317:FDV524320 FNG524317:FNR524320 FXC524317:FXN524320 GGY524317:GHJ524320 GQU524317:GRF524320 HAQ524317:HBB524320 HKM524317:HKX524320 HUI524317:HUT524320 IEE524317:IEP524320 IOA524317:IOL524320 IXW524317:IYH524320 JHS524317:JID524320 JRO524317:JRZ524320 KBK524317:KBV524320 KLG524317:KLR524320 KVC524317:KVN524320 LEY524317:LFJ524320 LOU524317:LPF524320 LYQ524317:LZB524320 MIM524317:MIX524320 MSI524317:MST524320 NCE524317:NCP524320 NMA524317:NML524320 NVW524317:NWH524320 OFS524317:OGD524320 OPO524317:OPZ524320 OZK524317:OZV524320 PJG524317:PJR524320 PTC524317:PTN524320 QCY524317:QDJ524320 QMU524317:QNF524320 QWQ524317:QXB524320 RGM524317:RGX524320 RQI524317:RQT524320 SAE524317:SAP524320 SKA524317:SKL524320 STW524317:SUH524320 TDS524317:TED524320 TNO524317:TNZ524320 TXK524317:TXV524320 UHG524317:UHR524320 URC524317:URN524320 VAY524317:VBJ524320 VKU524317:VLF524320 VUQ524317:VVB524320 WEM524317:WEX524320 WOI524317:WOT524320 WYE524317:WYP524320 LS589853:MD589856 VO589853:VZ589856 AFK589853:AFV589856 APG589853:APR589856 AZC589853:AZN589856 BIY589853:BJJ589856 BSU589853:BTF589856 CCQ589853:CDB589856 CMM589853:CMX589856 CWI589853:CWT589856 DGE589853:DGP589856 DQA589853:DQL589856 DZW589853:EAH589856 EJS589853:EKD589856 ETO589853:ETZ589856 FDK589853:FDV589856 FNG589853:FNR589856 FXC589853:FXN589856 GGY589853:GHJ589856 GQU589853:GRF589856 HAQ589853:HBB589856 HKM589853:HKX589856 HUI589853:HUT589856 IEE589853:IEP589856 IOA589853:IOL589856 IXW589853:IYH589856 JHS589853:JID589856 JRO589853:JRZ589856 KBK589853:KBV589856 KLG589853:KLR589856 KVC589853:KVN589856 LEY589853:LFJ589856 LOU589853:LPF589856 LYQ589853:LZB589856 MIM589853:MIX589856 MSI589853:MST589856 NCE589853:NCP589856 NMA589853:NML589856 NVW589853:NWH589856 OFS589853:OGD589856 OPO589853:OPZ589856 OZK589853:OZV589856 PJG589853:PJR589856 PTC589853:PTN589856 QCY589853:QDJ589856 QMU589853:QNF589856 QWQ589853:QXB589856 RGM589853:RGX589856 RQI589853:RQT589856 SAE589853:SAP589856 SKA589853:SKL589856 STW589853:SUH589856 TDS589853:TED589856 TNO589853:TNZ589856 TXK589853:TXV589856 UHG589853:UHR589856 URC589853:URN589856 VAY589853:VBJ589856 VKU589853:VLF589856 VUQ589853:VVB589856 WEM589853:WEX589856 WOI589853:WOT589856 WYE589853:WYP589856 LS655389:MD655392 VO655389:VZ655392 AFK655389:AFV655392 APG655389:APR655392 AZC655389:AZN655392 BIY655389:BJJ655392 BSU655389:BTF655392 CCQ655389:CDB655392 CMM655389:CMX655392 CWI655389:CWT655392 DGE655389:DGP655392 DQA655389:DQL655392 DZW655389:EAH655392 EJS655389:EKD655392 ETO655389:ETZ655392 FDK655389:FDV655392 FNG655389:FNR655392 FXC655389:FXN655392 GGY655389:GHJ655392 GQU655389:GRF655392 HAQ655389:HBB655392 HKM655389:HKX655392 HUI655389:HUT655392 IEE655389:IEP655392 IOA655389:IOL655392 IXW655389:IYH655392 JHS655389:JID655392 JRO655389:JRZ655392 KBK655389:KBV655392 KLG655389:KLR655392 KVC655389:KVN655392 LEY655389:LFJ655392 LOU655389:LPF655392 LYQ655389:LZB655392 MIM655389:MIX655392 MSI655389:MST655392 NCE655389:NCP655392 NMA655389:NML655392 NVW655389:NWH655392 OFS655389:OGD655392 OPO655389:OPZ655392 OZK655389:OZV655392 PJG655389:PJR655392 PTC655389:PTN655392 QCY655389:QDJ655392 QMU655389:QNF655392 QWQ655389:QXB655392 RGM655389:RGX655392 RQI655389:RQT655392 SAE655389:SAP655392 SKA655389:SKL655392 STW655389:SUH655392 TDS655389:TED655392 TNO655389:TNZ655392 TXK655389:TXV655392 UHG655389:UHR655392 URC655389:URN655392 VAY655389:VBJ655392 VKU655389:VLF655392 VUQ655389:VVB655392 WEM655389:WEX655392 WOI655389:WOT655392 WYE655389:WYP655392 LS720925:MD720928 VO720925:VZ720928 AFK720925:AFV720928 APG720925:APR720928 AZC720925:AZN720928 BIY720925:BJJ720928 BSU720925:BTF720928 CCQ720925:CDB720928 CMM720925:CMX720928 CWI720925:CWT720928 DGE720925:DGP720928 DQA720925:DQL720928 DZW720925:EAH720928 EJS720925:EKD720928 ETO720925:ETZ720928 FDK720925:FDV720928 FNG720925:FNR720928 FXC720925:FXN720928 GGY720925:GHJ720928 GQU720925:GRF720928 HAQ720925:HBB720928 HKM720925:HKX720928 HUI720925:HUT720928 IEE720925:IEP720928 IOA720925:IOL720928 IXW720925:IYH720928 JHS720925:JID720928 JRO720925:JRZ720928 KBK720925:KBV720928 KLG720925:KLR720928 KVC720925:KVN720928 LEY720925:LFJ720928 LOU720925:LPF720928 LYQ720925:LZB720928 MIM720925:MIX720928 MSI720925:MST720928 NCE720925:NCP720928 NMA720925:NML720928 NVW720925:NWH720928 OFS720925:OGD720928 OPO720925:OPZ720928 OZK720925:OZV720928 PJG720925:PJR720928 PTC720925:PTN720928 QCY720925:QDJ720928 QMU720925:QNF720928 QWQ720925:QXB720928 RGM720925:RGX720928 RQI720925:RQT720928 SAE720925:SAP720928 SKA720925:SKL720928 STW720925:SUH720928 TDS720925:TED720928 TNO720925:TNZ720928 TXK720925:TXV720928 UHG720925:UHR720928 URC720925:URN720928 VAY720925:VBJ720928 VKU720925:VLF720928 VUQ720925:VVB720928 WEM720925:WEX720928 WOI720925:WOT720928 WYE720925:WYP720928 LS786461:MD786464 VO786461:VZ786464 AFK786461:AFV786464 APG786461:APR786464 AZC786461:AZN786464 BIY786461:BJJ786464 BSU786461:BTF786464 CCQ786461:CDB786464 CMM786461:CMX786464 CWI786461:CWT786464 DGE786461:DGP786464 DQA786461:DQL786464 DZW786461:EAH786464 EJS786461:EKD786464 ETO786461:ETZ786464 FDK786461:FDV786464 FNG786461:FNR786464 FXC786461:FXN786464 GGY786461:GHJ786464 GQU786461:GRF786464 HAQ786461:HBB786464 HKM786461:HKX786464 HUI786461:HUT786464 IEE786461:IEP786464 IOA786461:IOL786464 IXW786461:IYH786464 JHS786461:JID786464 JRO786461:JRZ786464 KBK786461:KBV786464 KLG786461:KLR786464 KVC786461:KVN786464 LEY786461:LFJ786464 LOU786461:LPF786464 LYQ786461:LZB786464 MIM786461:MIX786464 MSI786461:MST786464 NCE786461:NCP786464 NMA786461:NML786464 NVW786461:NWH786464 OFS786461:OGD786464 OPO786461:OPZ786464 OZK786461:OZV786464 PJG786461:PJR786464 PTC786461:PTN786464 QCY786461:QDJ786464 QMU786461:QNF786464 QWQ786461:QXB786464 RGM786461:RGX786464 RQI786461:RQT786464 SAE786461:SAP786464 SKA786461:SKL786464 STW786461:SUH786464 TDS786461:TED786464 TNO786461:TNZ786464 TXK786461:TXV786464 UHG786461:UHR786464 URC786461:URN786464 VAY786461:VBJ786464 VKU786461:VLF786464 VUQ786461:VVB786464 WEM786461:WEX786464 WOI786461:WOT786464 WYE786461:WYP786464 LS851997:MD852000 VO851997:VZ852000 AFK851997:AFV852000 APG851997:APR852000 AZC851997:AZN852000 BIY851997:BJJ852000 BSU851997:BTF852000 CCQ851997:CDB852000 CMM851997:CMX852000 CWI851997:CWT852000 DGE851997:DGP852000 DQA851997:DQL852000 DZW851997:EAH852000 EJS851997:EKD852000 ETO851997:ETZ852000 FDK851997:FDV852000 FNG851997:FNR852000 FXC851997:FXN852000 GGY851997:GHJ852000 GQU851997:GRF852000 HAQ851997:HBB852000 HKM851997:HKX852000 HUI851997:HUT852000 IEE851997:IEP852000 IOA851997:IOL852000 IXW851997:IYH852000 JHS851997:JID852000 JRO851997:JRZ852000 KBK851997:KBV852000 KLG851997:KLR852000 KVC851997:KVN852000 LEY851997:LFJ852000 LOU851997:LPF852000 LYQ851997:LZB852000 MIM851997:MIX852000 MSI851997:MST852000 NCE851997:NCP852000 NMA851997:NML852000 NVW851997:NWH852000 OFS851997:OGD852000 OPO851997:OPZ852000 OZK851997:OZV852000 PJG851997:PJR852000 PTC851997:PTN852000 QCY851997:QDJ852000 QMU851997:QNF852000 QWQ851997:QXB852000 RGM851997:RGX852000 RQI851997:RQT852000 SAE851997:SAP852000 SKA851997:SKL852000 STW851997:SUH852000 TDS851997:TED852000 TNO851997:TNZ852000 TXK851997:TXV852000 UHG851997:UHR852000 URC851997:URN852000 VAY851997:VBJ852000 VKU851997:VLF852000 VUQ851997:VVB852000 WEM851997:WEX852000 WOI851997:WOT852000 WYE851997:WYP852000 LS917533:MD917536 VO917533:VZ917536 AFK917533:AFV917536 APG917533:APR917536 AZC917533:AZN917536 BIY917533:BJJ917536 BSU917533:BTF917536 CCQ917533:CDB917536 CMM917533:CMX917536 CWI917533:CWT917536 DGE917533:DGP917536 DQA917533:DQL917536 DZW917533:EAH917536 EJS917533:EKD917536 ETO917533:ETZ917536 FDK917533:FDV917536 FNG917533:FNR917536 FXC917533:FXN917536 GGY917533:GHJ917536 GQU917533:GRF917536 HAQ917533:HBB917536 HKM917533:HKX917536 HUI917533:HUT917536 IEE917533:IEP917536 IOA917533:IOL917536 IXW917533:IYH917536 JHS917533:JID917536 JRO917533:JRZ917536 KBK917533:KBV917536 KLG917533:KLR917536 KVC917533:KVN917536 LEY917533:LFJ917536 LOU917533:LPF917536 LYQ917533:LZB917536 MIM917533:MIX917536 MSI917533:MST917536 NCE917533:NCP917536 NMA917533:NML917536 NVW917533:NWH917536 OFS917533:OGD917536 OPO917533:OPZ917536 OZK917533:OZV917536 PJG917533:PJR917536 PTC917533:PTN917536 QCY917533:QDJ917536 QMU917533:QNF917536 QWQ917533:QXB917536 RGM917533:RGX917536 RQI917533:RQT917536 SAE917533:SAP917536 SKA917533:SKL917536 STW917533:SUH917536 TDS917533:TED917536 TNO917533:TNZ917536 TXK917533:TXV917536 UHG917533:UHR917536 URC917533:URN917536 VAY917533:VBJ917536 VKU917533:VLF917536 VUQ917533:VVB917536 WEM917533:WEX917536 WOI917533:WOT917536 WYE917533:WYP917536 LS983069:MD983072 VO983069:VZ983072 AFK983069:AFV983072 APG983069:APR983072 AZC983069:AZN983072 BIY983069:BJJ983072 BSU983069:BTF983072 CCQ983069:CDB983072 CMM983069:CMX983072 CWI983069:CWT983072 DGE983069:DGP983072 DQA983069:DQL983072 DZW983069:EAH983072 EJS983069:EKD983072 ETO983069:ETZ983072 FDK983069:FDV983072 FNG983069:FNR983072 FXC983069:FXN983072 GGY983069:GHJ983072 GQU983069:GRF983072 HAQ983069:HBB983072 HKM983069:HKX983072 HUI983069:HUT983072 IEE983069:IEP983072 IOA983069:IOL983072 IXW983069:IYH983072 JHS983069:JID983072 JRO983069:JRZ983072 KBK983069:KBV983072 KLG983069:KLR983072 KVC983069:KVN983072 LEY983069:LFJ983072 LOU983069:LPF983072 LYQ983069:LZB983072 MIM983069:MIX983072 MSI983069:MST983072 NCE983069:NCP983072 NMA983069:NML983072 NVW983069:NWH983072 OFS983069:OGD983072 OPO983069:OPZ983072 OZK983069:OZV983072 PJG983069:PJR983072 PTC983069:PTN983072 QCY983069:QDJ983072 QMU983069:QNF983072 QWQ983069:QXB983072 RGM983069:RGX983072 RQI983069:RQT983072 SAE983069:SAP983072 SKA983069:SKL983072 STW983069:SUH983072 TDS983069:TED983072 TNO983069:TNZ983072 TXK983069:TXV983072 UHG983069:UHR983072 URC983069:URN983072 VAY983069:VBJ983072 VKU983069:VLF983072 VUQ983069:VVB983072 WEM983069:WEX983072 WOI983069:WOT983072 WYE983069:WYP983072 WYE983066:WYP983066 LS65562:MD65562 VO65562:VZ65562 AFK65562:AFV65562 APG65562:APR65562 AZC65562:AZN65562 BIY65562:BJJ65562 BSU65562:BTF65562 CCQ65562:CDB65562 CMM65562:CMX65562 CWI65562:CWT65562 DGE65562:DGP65562 DQA65562:DQL65562 DZW65562:EAH65562 EJS65562:EKD65562 ETO65562:ETZ65562 FDK65562:FDV65562 FNG65562:FNR65562 FXC65562:FXN65562 GGY65562:GHJ65562 GQU65562:GRF65562 HAQ65562:HBB65562 HKM65562:HKX65562 HUI65562:HUT65562 IEE65562:IEP65562 IOA65562:IOL65562 IXW65562:IYH65562 JHS65562:JID65562 JRO65562:JRZ65562 KBK65562:KBV65562 KLG65562:KLR65562 KVC65562:KVN65562 LEY65562:LFJ65562 LOU65562:LPF65562 LYQ65562:LZB65562 MIM65562:MIX65562 MSI65562:MST65562 NCE65562:NCP65562 NMA65562:NML65562 NVW65562:NWH65562 OFS65562:OGD65562 OPO65562:OPZ65562 OZK65562:OZV65562 PJG65562:PJR65562 PTC65562:PTN65562 QCY65562:QDJ65562 QMU65562:QNF65562 QWQ65562:QXB65562 RGM65562:RGX65562 RQI65562:RQT65562 SAE65562:SAP65562 SKA65562:SKL65562 STW65562:SUH65562 TDS65562:TED65562 TNO65562:TNZ65562 TXK65562:TXV65562 UHG65562:UHR65562 URC65562:URN65562 VAY65562:VBJ65562 VKU65562:VLF65562 VUQ65562:VVB65562 WEM65562:WEX65562 WOI65562:WOT65562 WYE65562:WYP65562 LS131098:MD131098 VO131098:VZ131098 AFK131098:AFV131098 APG131098:APR131098 AZC131098:AZN131098 BIY131098:BJJ131098 BSU131098:BTF131098 CCQ131098:CDB131098 CMM131098:CMX131098 CWI131098:CWT131098 DGE131098:DGP131098 DQA131098:DQL131098 DZW131098:EAH131098 EJS131098:EKD131098 ETO131098:ETZ131098 FDK131098:FDV131098 FNG131098:FNR131098 FXC131098:FXN131098 GGY131098:GHJ131098 GQU131098:GRF131098 HAQ131098:HBB131098 HKM131098:HKX131098 HUI131098:HUT131098 IEE131098:IEP131098 IOA131098:IOL131098 IXW131098:IYH131098 JHS131098:JID131098 JRO131098:JRZ131098 KBK131098:KBV131098 KLG131098:KLR131098 KVC131098:KVN131098 LEY131098:LFJ131098 LOU131098:LPF131098 LYQ131098:LZB131098 MIM131098:MIX131098 MSI131098:MST131098 NCE131098:NCP131098 NMA131098:NML131098 NVW131098:NWH131098 OFS131098:OGD131098 OPO131098:OPZ131098 OZK131098:OZV131098 PJG131098:PJR131098 PTC131098:PTN131098 QCY131098:QDJ131098 QMU131098:QNF131098 QWQ131098:QXB131098 RGM131098:RGX131098 RQI131098:RQT131098 SAE131098:SAP131098 SKA131098:SKL131098 STW131098:SUH131098 TDS131098:TED131098 TNO131098:TNZ131098 TXK131098:TXV131098 UHG131098:UHR131098 URC131098:URN131098 VAY131098:VBJ131098 VKU131098:VLF131098 VUQ131098:VVB131098 WEM131098:WEX131098 WOI131098:WOT131098 WYE131098:WYP131098 LS196634:MD196634 VO196634:VZ196634 AFK196634:AFV196634 APG196634:APR196634 AZC196634:AZN196634 BIY196634:BJJ196634 BSU196634:BTF196634 CCQ196634:CDB196634 CMM196634:CMX196634 CWI196634:CWT196634 DGE196634:DGP196634 DQA196634:DQL196634 DZW196634:EAH196634 EJS196634:EKD196634 ETO196634:ETZ196634 FDK196634:FDV196634 FNG196634:FNR196634 FXC196634:FXN196634 GGY196634:GHJ196634 GQU196634:GRF196634 HAQ196634:HBB196634 HKM196634:HKX196634 HUI196634:HUT196634 IEE196634:IEP196634 IOA196634:IOL196634 IXW196634:IYH196634 JHS196634:JID196634 JRO196634:JRZ196634 KBK196634:KBV196634 KLG196634:KLR196634 KVC196634:KVN196634 LEY196634:LFJ196634 LOU196634:LPF196634 LYQ196634:LZB196634 MIM196634:MIX196634 MSI196634:MST196634 NCE196634:NCP196634 NMA196634:NML196634 NVW196634:NWH196634 OFS196634:OGD196634 OPO196634:OPZ196634 OZK196634:OZV196634 PJG196634:PJR196634 PTC196634:PTN196634 QCY196634:QDJ196634 QMU196634:QNF196634 QWQ196634:QXB196634 RGM196634:RGX196634 RQI196634:RQT196634 SAE196634:SAP196634 SKA196634:SKL196634 STW196634:SUH196634 TDS196634:TED196634 TNO196634:TNZ196634 TXK196634:TXV196634 UHG196634:UHR196634 URC196634:URN196634 VAY196634:VBJ196634 VKU196634:VLF196634 VUQ196634:VVB196634 WEM196634:WEX196634 WOI196634:WOT196634 WYE196634:WYP196634 LS262170:MD262170 VO262170:VZ262170 AFK262170:AFV262170 APG262170:APR262170 AZC262170:AZN262170 BIY262170:BJJ262170 BSU262170:BTF262170 CCQ262170:CDB262170 CMM262170:CMX262170 CWI262170:CWT262170 DGE262170:DGP262170 DQA262170:DQL262170 DZW262170:EAH262170 EJS262170:EKD262170 ETO262170:ETZ262170 FDK262170:FDV262170 FNG262170:FNR262170 FXC262170:FXN262170 GGY262170:GHJ262170 GQU262170:GRF262170 HAQ262170:HBB262170 HKM262170:HKX262170 HUI262170:HUT262170 IEE262170:IEP262170 IOA262170:IOL262170 IXW262170:IYH262170 JHS262170:JID262170 JRO262170:JRZ262170 KBK262170:KBV262170 KLG262170:KLR262170 KVC262170:KVN262170 LEY262170:LFJ262170 LOU262170:LPF262170 LYQ262170:LZB262170 MIM262170:MIX262170 MSI262170:MST262170 NCE262170:NCP262170 NMA262170:NML262170 NVW262170:NWH262170 OFS262170:OGD262170 OPO262170:OPZ262170 OZK262170:OZV262170 PJG262170:PJR262170 PTC262170:PTN262170 QCY262170:QDJ262170 QMU262170:QNF262170 QWQ262170:QXB262170 RGM262170:RGX262170 RQI262170:RQT262170 SAE262170:SAP262170 SKA262170:SKL262170 STW262170:SUH262170 TDS262170:TED262170 TNO262170:TNZ262170 TXK262170:TXV262170 UHG262170:UHR262170 URC262170:URN262170 VAY262170:VBJ262170 VKU262170:VLF262170 VUQ262170:VVB262170 WEM262170:WEX262170 WOI262170:WOT262170 WYE262170:WYP262170 LS327706:MD327706 VO327706:VZ327706 AFK327706:AFV327706 APG327706:APR327706 AZC327706:AZN327706 BIY327706:BJJ327706 BSU327706:BTF327706 CCQ327706:CDB327706 CMM327706:CMX327706 CWI327706:CWT327706 DGE327706:DGP327706 DQA327706:DQL327706 DZW327706:EAH327706 EJS327706:EKD327706 ETO327706:ETZ327706 FDK327706:FDV327706 FNG327706:FNR327706 FXC327706:FXN327706 GGY327706:GHJ327706 GQU327706:GRF327706 HAQ327706:HBB327706 HKM327706:HKX327706 HUI327706:HUT327706 IEE327706:IEP327706 IOA327706:IOL327706 IXW327706:IYH327706 JHS327706:JID327706 JRO327706:JRZ327706 KBK327706:KBV327706 KLG327706:KLR327706 KVC327706:KVN327706 LEY327706:LFJ327706 LOU327706:LPF327706 LYQ327706:LZB327706 MIM327706:MIX327706 MSI327706:MST327706 NCE327706:NCP327706 NMA327706:NML327706 NVW327706:NWH327706 OFS327706:OGD327706 OPO327706:OPZ327706 OZK327706:OZV327706 PJG327706:PJR327706 PTC327706:PTN327706 QCY327706:QDJ327706 QMU327706:QNF327706 QWQ327706:QXB327706 RGM327706:RGX327706 RQI327706:RQT327706 SAE327706:SAP327706 SKA327706:SKL327706 STW327706:SUH327706 TDS327706:TED327706 TNO327706:TNZ327706 TXK327706:TXV327706 UHG327706:UHR327706 URC327706:URN327706 VAY327706:VBJ327706 VKU327706:VLF327706 VUQ327706:VVB327706 WEM327706:WEX327706 WOI327706:WOT327706 WYE327706:WYP327706 LS393242:MD393242 VO393242:VZ393242 AFK393242:AFV393242 APG393242:APR393242 AZC393242:AZN393242 BIY393242:BJJ393242 BSU393242:BTF393242 CCQ393242:CDB393242 CMM393242:CMX393242 CWI393242:CWT393242 DGE393242:DGP393242 DQA393242:DQL393242 DZW393242:EAH393242 EJS393242:EKD393242 ETO393242:ETZ393242 FDK393242:FDV393242 FNG393242:FNR393242 FXC393242:FXN393242 GGY393242:GHJ393242 GQU393242:GRF393242 HAQ393242:HBB393242 HKM393242:HKX393242 HUI393242:HUT393242 IEE393242:IEP393242 IOA393242:IOL393242 IXW393242:IYH393242 JHS393242:JID393242 JRO393242:JRZ393242 KBK393242:KBV393242 KLG393242:KLR393242 KVC393242:KVN393242 LEY393242:LFJ393242 LOU393242:LPF393242 LYQ393242:LZB393242 MIM393242:MIX393242 MSI393242:MST393242 NCE393242:NCP393242 NMA393242:NML393242 NVW393242:NWH393242 OFS393242:OGD393242 OPO393242:OPZ393242 OZK393242:OZV393242 PJG393242:PJR393242 PTC393242:PTN393242 QCY393242:QDJ393242 QMU393242:QNF393242 QWQ393242:QXB393242 RGM393242:RGX393242 RQI393242:RQT393242 SAE393242:SAP393242 SKA393242:SKL393242 STW393242:SUH393242 TDS393242:TED393242 TNO393242:TNZ393242 TXK393242:TXV393242 UHG393242:UHR393242 URC393242:URN393242 VAY393242:VBJ393242 VKU393242:VLF393242 VUQ393242:VVB393242 WEM393242:WEX393242 WOI393242:WOT393242 WYE393242:WYP393242 LS458778:MD458778 VO458778:VZ458778 AFK458778:AFV458778 APG458778:APR458778 AZC458778:AZN458778 BIY458778:BJJ458778 BSU458778:BTF458778 CCQ458778:CDB458778 CMM458778:CMX458778 CWI458778:CWT458778 DGE458778:DGP458778 DQA458778:DQL458778 DZW458778:EAH458778 EJS458778:EKD458778 ETO458778:ETZ458778 FDK458778:FDV458778 FNG458778:FNR458778 FXC458778:FXN458778 GGY458778:GHJ458778 GQU458778:GRF458778 HAQ458778:HBB458778 HKM458778:HKX458778 HUI458778:HUT458778 IEE458778:IEP458778 IOA458778:IOL458778 IXW458778:IYH458778 JHS458778:JID458778 JRO458778:JRZ458778 KBK458778:KBV458778 KLG458778:KLR458778 KVC458778:KVN458778 LEY458778:LFJ458778 LOU458778:LPF458778 LYQ458778:LZB458778 MIM458778:MIX458778 MSI458778:MST458778 NCE458778:NCP458778 NMA458778:NML458778 NVW458778:NWH458778 OFS458778:OGD458778 OPO458778:OPZ458778 OZK458778:OZV458778 PJG458778:PJR458778 PTC458778:PTN458778 QCY458778:QDJ458778 QMU458778:QNF458778 QWQ458778:QXB458778 RGM458778:RGX458778 RQI458778:RQT458778 SAE458778:SAP458778 SKA458778:SKL458778 STW458778:SUH458778 TDS458778:TED458778 TNO458778:TNZ458778 TXK458778:TXV458778 UHG458778:UHR458778 URC458778:URN458778 VAY458778:VBJ458778 VKU458778:VLF458778 VUQ458778:VVB458778 WEM458778:WEX458778 WOI458778:WOT458778 WYE458778:WYP458778 LS524314:MD524314 VO524314:VZ524314 AFK524314:AFV524314 APG524314:APR524314 AZC524314:AZN524314 BIY524314:BJJ524314 BSU524314:BTF524314 CCQ524314:CDB524314 CMM524314:CMX524314 CWI524314:CWT524314 DGE524314:DGP524314 DQA524314:DQL524314 DZW524314:EAH524314 EJS524314:EKD524314 ETO524314:ETZ524314 FDK524314:FDV524314 FNG524314:FNR524314 FXC524314:FXN524314 GGY524314:GHJ524314 GQU524314:GRF524314 HAQ524314:HBB524314 HKM524314:HKX524314 HUI524314:HUT524314 IEE524314:IEP524314 IOA524314:IOL524314 IXW524314:IYH524314 JHS524314:JID524314 JRO524314:JRZ524314 KBK524314:KBV524314 KLG524314:KLR524314 KVC524314:KVN524314 LEY524314:LFJ524314 LOU524314:LPF524314 LYQ524314:LZB524314 MIM524314:MIX524314 MSI524314:MST524314 NCE524314:NCP524314 NMA524314:NML524314 NVW524314:NWH524314 OFS524314:OGD524314 OPO524314:OPZ524314 OZK524314:OZV524314 PJG524314:PJR524314 PTC524314:PTN524314 QCY524314:QDJ524314 QMU524314:QNF524314 QWQ524314:QXB524314 RGM524314:RGX524314 RQI524314:RQT524314 SAE524314:SAP524314 SKA524314:SKL524314 STW524314:SUH524314 TDS524314:TED524314 TNO524314:TNZ524314 TXK524314:TXV524314 UHG524314:UHR524314 URC524314:URN524314 VAY524314:VBJ524314 VKU524314:VLF524314 VUQ524314:VVB524314 WEM524314:WEX524314 WOI524314:WOT524314 WYE524314:WYP524314 LS589850:MD589850 VO589850:VZ589850 AFK589850:AFV589850 APG589850:APR589850 AZC589850:AZN589850 BIY589850:BJJ589850 BSU589850:BTF589850 CCQ589850:CDB589850 CMM589850:CMX589850 CWI589850:CWT589850 DGE589850:DGP589850 DQA589850:DQL589850 DZW589850:EAH589850 EJS589850:EKD589850 ETO589850:ETZ589850 FDK589850:FDV589850 FNG589850:FNR589850 FXC589850:FXN589850 GGY589850:GHJ589850 GQU589850:GRF589850 HAQ589850:HBB589850 HKM589850:HKX589850 HUI589850:HUT589850 IEE589850:IEP589850 IOA589850:IOL589850 IXW589850:IYH589850 JHS589850:JID589850 JRO589850:JRZ589850 KBK589850:KBV589850 KLG589850:KLR589850 KVC589850:KVN589850 LEY589850:LFJ589850 LOU589850:LPF589850 LYQ589850:LZB589850 MIM589850:MIX589850 MSI589850:MST589850 NCE589850:NCP589850 NMA589850:NML589850 NVW589850:NWH589850 OFS589850:OGD589850 OPO589850:OPZ589850 OZK589850:OZV589850 PJG589850:PJR589850 PTC589850:PTN589850 QCY589850:QDJ589850 QMU589850:QNF589850 QWQ589850:QXB589850 RGM589850:RGX589850 RQI589850:RQT589850 SAE589850:SAP589850 SKA589850:SKL589850 STW589850:SUH589850 TDS589850:TED589850 TNO589850:TNZ589850 TXK589850:TXV589850 UHG589850:UHR589850 URC589850:URN589850 VAY589850:VBJ589850 VKU589850:VLF589850 VUQ589850:VVB589850 WEM589850:WEX589850 WOI589850:WOT589850 WYE589850:WYP589850 LS655386:MD655386 VO655386:VZ655386 AFK655386:AFV655386 APG655386:APR655386 AZC655386:AZN655386 BIY655386:BJJ655386 BSU655386:BTF655386 CCQ655386:CDB655386 CMM655386:CMX655386 CWI655386:CWT655386 DGE655386:DGP655386 DQA655386:DQL655386 DZW655386:EAH655386 EJS655386:EKD655386 ETO655386:ETZ655386 FDK655386:FDV655386 FNG655386:FNR655386 FXC655386:FXN655386 GGY655386:GHJ655386 GQU655386:GRF655386 HAQ655386:HBB655386 HKM655386:HKX655386 HUI655386:HUT655386 IEE655386:IEP655386 IOA655386:IOL655386 IXW655386:IYH655386 JHS655386:JID655386 JRO655386:JRZ655386 KBK655386:KBV655386 KLG655386:KLR655386 KVC655386:KVN655386 LEY655386:LFJ655386 LOU655386:LPF655386 LYQ655386:LZB655386 MIM655386:MIX655386 MSI655386:MST655386 NCE655386:NCP655386 NMA655386:NML655386 NVW655386:NWH655386 OFS655386:OGD655386 OPO655386:OPZ655386 OZK655386:OZV655386 PJG655386:PJR655386 PTC655386:PTN655386 QCY655386:QDJ655386 QMU655386:QNF655386 QWQ655386:QXB655386 RGM655386:RGX655386 RQI655386:RQT655386 SAE655386:SAP655386 SKA655386:SKL655386 STW655386:SUH655386 TDS655386:TED655386 TNO655386:TNZ655386 TXK655386:TXV655386 UHG655386:UHR655386 URC655386:URN655386 VAY655386:VBJ655386 VKU655386:VLF655386 VUQ655386:VVB655386 WEM655386:WEX655386 WOI655386:WOT655386 WYE655386:WYP655386 LS720922:MD720922 VO720922:VZ720922 AFK720922:AFV720922 APG720922:APR720922 AZC720922:AZN720922 BIY720922:BJJ720922 BSU720922:BTF720922 CCQ720922:CDB720922 CMM720922:CMX720922 CWI720922:CWT720922 DGE720922:DGP720922 DQA720922:DQL720922 DZW720922:EAH720922 EJS720922:EKD720922 ETO720922:ETZ720922 FDK720922:FDV720922 FNG720922:FNR720922 FXC720922:FXN720922 GGY720922:GHJ720922 GQU720922:GRF720922 HAQ720922:HBB720922 HKM720922:HKX720922 HUI720922:HUT720922 IEE720922:IEP720922 IOA720922:IOL720922 IXW720922:IYH720922 JHS720922:JID720922 JRO720922:JRZ720922 KBK720922:KBV720922 KLG720922:KLR720922 KVC720922:KVN720922 LEY720922:LFJ720922 LOU720922:LPF720922 LYQ720922:LZB720922 MIM720922:MIX720922 MSI720922:MST720922 NCE720922:NCP720922 NMA720922:NML720922 NVW720922:NWH720922 OFS720922:OGD720922 OPO720922:OPZ720922 OZK720922:OZV720922 PJG720922:PJR720922 PTC720922:PTN720922 QCY720922:QDJ720922 QMU720922:QNF720922 QWQ720922:QXB720922 RGM720922:RGX720922 RQI720922:RQT720922 SAE720922:SAP720922 SKA720922:SKL720922 STW720922:SUH720922 TDS720922:TED720922 TNO720922:TNZ720922 TXK720922:TXV720922 UHG720922:UHR720922 URC720922:URN720922 VAY720922:VBJ720922 VKU720922:VLF720922 VUQ720922:VVB720922 WEM720922:WEX720922 WOI720922:WOT720922 WYE720922:WYP720922 LS786458:MD786458 VO786458:VZ786458 AFK786458:AFV786458 APG786458:APR786458 AZC786458:AZN786458 BIY786458:BJJ786458 BSU786458:BTF786458 CCQ786458:CDB786458 CMM786458:CMX786458 CWI786458:CWT786458 DGE786458:DGP786458 DQA786458:DQL786458 DZW786458:EAH786458 EJS786458:EKD786458 ETO786458:ETZ786458 FDK786458:FDV786458 FNG786458:FNR786458 FXC786458:FXN786458 GGY786458:GHJ786458 GQU786458:GRF786458 HAQ786458:HBB786458 HKM786458:HKX786458 HUI786458:HUT786458 IEE786458:IEP786458 IOA786458:IOL786458 IXW786458:IYH786458 JHS786458:JID786458 JRO786458:JRZ786458 KBK786458:KBV786458 KLG786458:KLR786458 KVC786458:KVN786458 LEY786458:LFJ786458 LOU786458:LPF786458 LYQ786458:LZB786458 MIM786458:MIX786458 MSI786458:MST786458 NCE786458:NCP786458 NMA786458:NML786458 NVW786458:NWH786458 OFS786458:OGD786458 OPO786458:OPZ786458 OZK786458:OZV786458 PJG786458:PJR786458 PTC786458:PTN786458 QCY786458:QDJ786458 QMU786458:QNF786458 QWQ786458:QXB786458 RGM786458:RGX786458 RQI786458:RQT786458 SAE786458:SAP786458 SKA786458:SKL786458 STW786458:SUH786458 TDS786458:TED786458 TNO786458:TNZ786458 TXK786458:TXV786458 UHG786458:UHR786458 URC786458:URN786458 VAY786458:VBJ786458 VKU786458:VLF786458 VUQ786458:VVB786458 WEM786458:WEX786458 WOI786458:WOT786458 WYE786458:WYP786458 LS851994:MD851994 VO851994:VZ851994 AFK851994:AFV851994 APG851994:APR851994 AZC851994:AZN851994 BIY851994:BJJ851994 BSU851994:BTF851994 CCQ851994:CDB851994 CMM851994:CMX851994 CWI851994:CWT851994 DGE851994:DGP851994 DQA851994:DQL851994 DZW851994:EAH851994 EJS851994:EKD851994 ETO851994:ETZ851994 FDK851994:FDV851994 FNG851994:FNR851994 FXC851994:FXN851994 GGY851994:GHJ851994 GQU851994:GRF851994 HAQ851994:HBB851994 HKM851994:HKX851994 HUI851994:HUT851994 IEE851994:IEP851994 IOA851994:IOL851994 IXW851994:IYH851994 JHS851994:JID851994 JRO851994:JRZ851994 KBK851994:KBV851994 KLG851994:KLR851994 KVC851994:KVN851994 LEY851994:LFJ851994 LOU851994:LPF851994 LYQ851994:LZB851994 MIM851994:MIX851994 MSI851994:MST851994 NCE851994:NCP851994 NMA851994:NML851994 NVW851994:NWH851994 OFS851994:OGD851994 OPO851994:OPZ851994 OZK851994:OZV851994 PJG851994:PJR851994 PTC851994:PTN851994 QCY851994:QDJ851994 QMU851994:QNF851994 QWQ851994:QXB851994 RGM851994:RGX851994 RQI851994:RQT851994 SAE851994:SAP851994 SKA851994:SKL851994 STW851994:SUH851994 TDS851994:TED851994 TNO851994:TNZ851994 TXK851994:TXV851994 UHG851994:UHR851994 URC851994:URN851994 VAY851994:VBJ851994 VKU851994:VLF851994 VUQ851994:VVB851994 WEM851994:WEX851994 WOI851994:WOT851994 WYE851994:WYP851994 LS917530:MD917530 VO917530:VZ917530 AFK917530:AFV917530 APG917530:APR917530 AZC917530:AZN917530 BIY917530:BJJ917530 BSU917530:BTF917530 CCQ917530:CDB917530 CMM917530:CMX917530 CWI917530:CWT917530 DGE917530:DGP917530 DQA917530:DQL917530 DZW917530:EAH917530 EJS917530:EKD917530 ETO917530:ETZ917530 FDK917530:FDV917530 FNG917530:FNR917530 FXC917530:FXN917530 GGY917530:GHJ917530 GQU917530:GRF917530 HAQ917530:HBB917530 HKM917530:HKX917530 HUI917530:HUT917530 IEE917530:IEP917530 IOA917530:IOL917530 IXW917530:IYH917530 JHS917530:JID917530 JRO917530:JRZ917530 KBK917530:KBV917530 KLG917530:KLR917530 KVC917530:KVN917530 LEY917530:LFJ917530 LOU917530:LPF917530 LYQ917530:LZB917530 MIM917530:MIX917530 MSI917530:MST917530 NCE917530:NCP917530 NMA917530:NML917530 NVW917530:NWH917530 OFS917530:OGD917530 OPO917530:OPZ917530 OZK917530:OZV917530 PJG917530:PJR917530 PTC917530:PTN917530 QCY917530:QDJ917530 QMU917530:QNF917530 QWQ917530:QXB917530 RGM917530:RGX917530 RQI917530:RQT917530 SAE917530:SAP917530 SKA917530:SKL917530 STW917530:SUH917530 TDS917530:TED917530 TNO917530:TNZ917530 TXK917530:TXV917530 UHG917530:UHR917530 URC917530:URN917530 VAY917530:VBJ917530 VKU917530:VLF917530 VUQ917530:VVB917530 WEM917530:WEX917530 WOI917530:WOT917530 WYE917530:WYP917530 LS983066:MD983066 VO983066:VZ983066 AFK983066:AFV983066 APG983066:APR983066 AZC983066:AZN983066 BIY983066:BJJ983066 BSU983066:BTF983066 CCQ983066:CDB983066 CMM983066:CMX983066 CWI983066:CWT983066 DGE983066:DGP983066 DQA983066:DQL983066 DZW983066:EAH983066 EJS983066:EKD983066 ETO983066:ETZ983066 FDK983066:FDV983066 FNG983066:FNR983066 FXC983066:FXN983066 GGY983066:GHJ983066 GQU983066:GRF983066 HAQ983066:HBB983066 HKM983066:HKX983066 HUI983066:HUT983066 IEE983066:IEP983066 IOA983066:IOL983066 IXW983066:IYH983066 JHS983066:JID983066 JRO983066:JRZ983066 KBK983066:KBV983066 KLG983066:KLR983066 KVC983066:KVN983066 LEY983066:LFJ983066 LOU983066:LPF983066 LYQ983066:LZB983066 MIM983066:MIX983066 MSI983066:MST983066 NCE983066:NCP983066 NMA983066:NML983066 NVW983066:NWH983066 OFS983066:OGD983066 OPO983066:OPZ983066 OZK983066:OZV983066 PJG983066:PJR983066 PTC983066:PTN983066 QCY983066:QDJ983066 QMU983066:QNF983066 QWQ983066:QXB983066 RGM983066:RGX983066 RQI983066:RQT983066 SAE983066:SAP983066 SKA983066:SKL983066 STW983066:SUH983066 TDS983066:TED983066 TNO983066:TNZ983066 TXK983066:TXV983066 UHG983066:UHR983066 URC983066:URN983066 VAY983066:VBJ983066 VKU983066:VLF983066 VUQ983066:VVB983066 WEM983066:WEX983066 WOI983066:WOT983066 WYE26:WYP26 WOI26:WOT26 WEM26:WEX26 VUQ26:VVB26 VKU26:VLF26 VAY26:VBJ26 URC26:URN26 UHG26:UHR26 TXK26:TXV26 TNO26:TNZ26 TDS26:TED26 STW26:SUH26 SKA26:SKL26 SAE26:SAP26 RQI26:RQT26 RGM26:RGX26 QWQ26:QXB26 QMU26:QNF26 QCY26:QDJ26 PTC26:PTN26 PJG26:PJR26 OZK26:OZV26 OPO26:OPZ26 OFS26:OGD26 NVW26:NWH26 NMA26:NML26 NCE26:NCP26 MSI26:MST26 MIM26:MIX26 LYQ26:LZB26 LOU26:LPF26 LEY26:LFJ26 KVC26:KVN26 KLG26:KLR26 KBK26:KBV26 JRO26:JRZ26 JHS26:JID26 IXW26:IYH26 IOA26:IOL26 IEE26:IEP26 HUI26:HUT26 HKM26:HKX26 HAQ26:HBB26 GQU26:GRF26 GGY26:GHJ26 FXC26:FXN26 FNG26:FNR26 FDK26:FDV26 ETO26:ETZ26 EJS26:EKD26 DZW26:EAH26 DQA26:DQL26 DGE26:DGP26 CWI26:CWT26 CMM26:CMX26 CCQ26:CDB26 BSU26:BTF26 BIY26:BJJ26 AZC26:AZN26 APG26:APR26 AFK26:AFV26 VO26:VZ26 L131101:CH131104 L65565:CH65568 L983066:CH983066 L917530:CH917530 L851994:CH851994 L786458:CH786458 L720922:CH720922 L655386:CH655386 L589850:CH589850 L524314:CH524314 L458778:CH458778 L393242:CH393242 L327706:CH327706 L262170:CH262170 L196634:CH196634 L131098:CH131098 L65562:CH65562 L983069:CH983072 L917533:CH917536 L851997:CH852000 L786461:CH786464 L720925:CH720928 L655389:CH655392 L589853:CH589856 L524317:CH524320 L458781:CH458784 L393245:CH393248 L327709:CH327712 L262173:CH262176 L196637:CH196640 LS26:MD26 LS30:MD30 VO30:VZ30 AFK30:AFV30 APG30:APR30 AZC30:AZN30 BIY30:BJJ30 BSU30:BTF30 CCQ30:CDB30 CMM30:CMX30 CWI30:CWT30 DGE30:DGP30 DQA30:DQL30 DZW30:EAH30 EJS30:EKD30 ETO30:ETZ30 FDK30:FDV30 FNG30:FNR30 FXC30:FXN30 GGY30:GHJ30 GQU30:GRF30 HAQ30:HBB30 HKM30:HKX30 HUI30:HUT30 IEE30:IEP30 IOA30:IOL30 IXW30:IYH30 JHS30:JID30 JRO30:JRZ30 KBK30:KBV30 KLG30:KLR30 KVC30:KVN30 LEY30:LFJ30 LOU30:LPF30 LYQ30:LZB30 MIM30:MIX30 MSI30:MST30 NCE30:NCP30 NMA30:NML30 NVW30:NWH30 OFS30:OGD30 OPO30:OPZ30 OZK30:OZV30 PJG30:PJR30 PTC30:PTN30 QCY30:QDJ30 QMU30:QNF30 QWQ30:QXB30 RGM30:RGX30 RQI30:RQT30 SAE30:SAP30 SKA30:SKL30 STW30:SUH30 TDS30:TED30 TNO30:TNZ30 TXK30:TXV30 UHG30:UHR30 URC30:URN30 VAY30:VBJ30 VKU30:VLF30 VUQ30:VVB30 WEM30:WEX30 WOI30:WOT30 WYE30:WYP30"/>
    <dataValidation type="list" allowBlank="1" showInputMessage="1" errorTitle="Ошибка" error="Выберите значение из списка" prompt="Выберите значение из списка" sqref="WYH983063 O65559 LV65559 VR65559 AFN65559 APJ65559 AZF65559 BJB65559 BSX65559 CCT65559 CMP65559 CWL65559 DGH65559 DQD65559 DZZ65559 EJV65559 ETR65559 FDN65559 FNJ65559 FXF65559 GHB65559 GQX65559 HAT65559 HKP65559 HUL65559 IEH65559 IOD65559 IXZ65559 JHV65559 JRR65559 KBN65559 KLJ65559 KVF65559 LFB65559 LOX65559 LYT65559 MIP65559 MSL65559 NCH65559 NMD65559 NVZ65559 OFV65559 OPR65559 OZN65559 PJJ65559 PTF65559 QDB65559 QMX65559 QWT65559 RGP65559 RQL65559 SAH65559 SKD65559 STZ65559 TDV65559 TNR65559 TXN65559 UHJ65559 URF65559 VBB65559 VKX65559 VUT65559 WEP65559 WOL65559 WYH65559 O131095 LV131095 VR131095 AFN131095 APJ131095 AZF131095 BJB131095 BSX131095 CCT131095 CMP131095 CWL131095 DGH131095 DQD131095 DZZ131095 EJV131095 ETR131095 FDN131095 FNJ131095 FXF131095 GHB131095 GQX131095 HAT131095 HKP131095 HUL131095 IEH131095 IOD131095 IXZ131095 JHV131095 JRR131095 KBN131095 KLJ131095 KVF131095 LFB131095 LOX131095 LYT131095 MIP131095 MSL131095 NCH131095 NMD131095 NVZ131095 OFV131095 OPR131095 OZN131095 PJJ131095 PTF131095 QDB131095 QMX131095 QWT131095 RGP131095 RQL131095 SAH131095 SKD131095 STZ131095 TDV131095 TNR131095 TXN131095 UHJ131095 URF131095 VBB131095 VKX131095 VUT131095 WEP131095 WOL131095 WYH131095 O196631 LV196631 VR196631 AFN196631 APJ196631 AZF196631 BJB196631 BSX196631 CCT196631 CMP196631 CWL196631 DGH196631 DQD196631 DZZ196631 EJV196631 ETR196631 FDN196631 FNJ196631 FXF196631 GHB196631 GQX196631 HAT196631 HKP196631 HUL196631 IEH196631 IOD196631 IXZ196631 JHV196631 JRR196631 KBN196631 KLJ196631 KVF196631 LFB196631 LOX196631 LYT196631 MIP196631 MSL196631 NCH196631 NMD196631 NVZ196631 OFV196631 OPR196631 OZN196631 PJJ196631 PTF196631 QDB196631 QMX196631 QWT196631 RGP196631 RQL196631 SAH196631 SKD196631 STZ196631 TDV196631 TNR196631 TXN196631 UHJ196631 URF196631 VBB196631 VKX196631 VUT196631 WEP196631 WOL196631 WYH196631 O262167 LV262167 VR262167 AFN262167 APJ262167 AZF262167 BJB262167 BSX262167 CCT262167 CMP262167 CWL262167 DGH262167 DQD262167 DZZ262167 EJV262167 ETR262167 FDN262167 FNJ262167 FXF262167 GHB262167 GQX262167 HAT262167 HKP262167 HUL262167 IEH262167 IOD262167 IXZ262167 JHV262167 JRR262167 KBN262167 KLJ262167 KVF262167 LFB262167 LOX262167 LYT262167 MIP262167 MSL262167 NCH262167 NMD262167 NVZ262167 OFV262167 OPR262167 OZN262167 PJJ262167 PTF262167 QDB262167 QMX262167 QWT262167 RGP262167 RQL262167 SAH262167 SKD262167 STZ262167 TDV262167 TNR262167 TXN262167 UHJ262167 URF262167 VBB262167 VKX262167 VUT262167 WEP262167 WOL262167 WYH262167 O327703 LV327703 VR327703 AFN327703 APJ327703 AZF327703 BJB327703 BSX327703 CCT327703 CMP327703 CWL327703 DGH327703 DQD327703 DZZ327703 EJV327703 ETR327703 FDN327703 FNJ327703 FXF327703 GHB327703 GQX327703 HAT327703 HKP327703 HUL327703 IEH327703 IOD327703 IXZ327703 JHV327703 JRR327703 KBN327703 KLJ327703 KVF327703 LFB327703 LOX327703 LYT327703 MIP327703 MSL327703 NCH327703 NMD327703 NVZ327703 OFV327703 OPR327703 OZN327703 PJJ327703 PTF327703 QDB327703 QMX327703 QWT327703 RGP327703 RQL327703 SAH327703 SKD327703 STZ327703 TDV327703 TNR327703 TXN327703 UHJ327703 URF327703 VBB327703 VKX327703 VUT327703 WEP327703 WOL327703 WYH327703 O393239 LV393239 VR393239 AFN393239 APJ393239 AZF393239 BJB393239 BSX393239 CCT393239 CMP393239 CWL393239 DGH393239 DQD393239 DZZ393239 EJV393239 ETR393239 FDN393239 FNJ393239 FXF393239 GHB393239 GQX393239 HAT393239 HKP393239 HUL393239 IEH393239 IOD393239 IXZ393239 JHV393239 JRR393239 KBN393239 KLJ393239 KVF393239 LFB393239 LOX393239 LYT393239 MIP393239 MSL393239 NCH393239 NMD393239 NVZ393239 OFV393239 OPR393239 OZN393239 PJJ393239 PTF393239 QDB393239 QMX393239 QWT393239 RGP393239 RQL393239 SAH393239 SKD393239 STZ393239 TDV393239 TNR393239 TXN393239 UHJ393239 URF393239 VBB393239 VKX393239 VUT393239 WEP393239 WOL393239 WYH393239 O458775 LV458775 VR458775 AFN458775 APJ458775 AZF458775 BJB458775 BSX458775 CCT458775 CMP458775 CWL458775 DGH458775 DQD458775 DZZ458775 EJV458775 ETR458775 FDN458775 FNJ458775 FXF458775 GHB458775 GQX458775 HAT458775 HKP458775 HUL458775 IEH458775 IOD458775 IXZ458775 JHV458775 JRR458775 KBN458775 KLJ458775 KVF458775 LFB458775 LOX458775 LYT458775 MIP458775 MSL458775 NCH458775 NMD458775 NVZ458775 OFV458775 OPR458775 OZN458775 PJJ458775 PTF458775 QDB458775 QMX458775 QWT458775 RGP458775 RQL458775 SAH458775 SKD458775 STZ458775 TDV458775 TNR458775 TXN458775 UHJ458775 URF458775 VBB458775 VKX458775 VUT458775 WEP458775 WOL458775 WYH458775 O524311 LV524311 VR524311 AFN524311 APJ524311 AZF524311 BJB524311 BSX524311 CCT524311 CMP524311 CWL524311 DGH524311 DQD524311 DZZ524311 EJV524311 ETR524311 FDN524311 FNJ524311 FXF524311 GHB524311 GQX524311 HAT524311 HKP524311 HUL524311 IEH524311 IOD524311 IXZ524311 JHV524311 JRR524311 KBN524311 KLJ524311 KVF524311 LFB524311 LOX524311 LYT524311 MIP524311 MSL524311 NCH524311 NMD524311 NVZ524311 OFV524311 OPR524311 OZN524311 PJJ524311 PTF524311 QDB524311 QMX524311 QWT524311 RGP524311 RQL524311 SAH524311 SKD524311 STZ524311 TDV524311 TNR524311 TXN524311 UHJ524311 URF524311 VBB524311 VKX524311 VUT524311 WEP524311 WOL524311 WYH524311 O589847 LV589847 VR589847 AFN589847 APJ589847 AZF589847 BJB589847 BSX589847 CCT589847 CMP589847 CWL589847 DGH589847 DQD589847 DZZ589847 EJV589847 ETR589847 FDN589847 FNJ589847 FXF589847 GHB589847 GQX589847 HAT589847 HKP589847 HUL589847 IEH589847 IOD589847 IXZ589847 JHV589847 JRR589847 KBN589847 KLJ589847 KVF589847 LFB589847 LOX589847 LYT589847 MIP589847 MSL589847 NCH589847 NMD589847 NVZ589847 OFV589847 OPR589847 OZN589847 PJJ589847 PTF589847 QDB589847 QMX589847 QWT589847 RGP589847 RQL589847 SAH589847 SKD589847 STZ589847 TDV589847 TNR589847 TXN589847 UHJ589847 URF589847 VBB589847 VKX589847 VUT589847 WEP589847 WOL589847 WYH589847 O655383 LV655383 VR655383 AFN655383 APJ655383 AZF655383 BJB655383 BSX655383 CCT655383 CMP655383 CWL655383 DGH655383 DQD655383 DZZ655383 EJV655383 ETR655383 FDN655383 FNJ655383 FXF655383 GHB655383 GQX655383 HAT655383 HKP655383 HUL655383 IEH655383 IOD655383 IXZ655383 JHV655383 JRR655383 KBN655383 KLJ655383 KVF655383 LFB655383 LOX655383 LYT655383 MIP655383 MSL655383 NCH655383 NMD655383 NVZ655383 OFV655383 OPR655383 OZN655383 PJJ655383 PTF655383 QDB655383 QMX655383 QWT655383 RGP655383 RQL655383 SAH655383 SKD655383 STZ655383 TDV655383 TNR655383 TXN655383 UHJ655383 URF655383 VBB655383 VKX655383 VUT655383 WEP655383 WOL655383 WYH655383 O720919 LV720919 VR720919 AFN720919 APJ720919 AZF720919 BJB720919 BSX720919 CCT720919 CMP720919 CWL720919 DGH720919 DQD720919 DZZ720919 EJV720919 ETR720919 FDN720919 FNJ720919 FXF720919 GHB720919 GQX720919 HAT720919 HKP720919 HUL720919 IEH720919 IOD720919 IXZ720919 JHV720919 JRR720919 KBN720919 KLJ720919 KVF720919 LFB720919 LOX720919 LYT720919 MIP720919 MSL720919 NCH720919 NMD720919 NVZ720919 OFV720919 OPR720919 OZN720919 PJJ720919 PTF720919 QDB720919 QMX720919 QWT720919 RGP720919 RQL720919 SAH720919 SKD720919 STZ720919 TDV720919 TNR720919 TXN720919 UHJ720919 URF720919 VBB720919 VKX720919 VUT720919 WEP720919 WOL720919 WYH720919 O786455 LV786455 VR786455 AFN786455 APJ786455 AZF786455 BJB786455 BSX786455 CCT786455 CMP786455 CWL786455 DGH786455 DQD786455 DZZ786455 EJV786455 ETR786455 FDN786455 FNJ786455 FXF786455 GHB786455 GQX786455 HAT786455 HKP786455 HUL786455 IEH786455 IOD786455 IXZ786455 JHV786455 JRR786455 KBN786455 KLJ786455 KVF786455 LFB786455 LOX786455 LYT786455 MIP786455 MSL786455 NCH786455 NMD786455 NVZ786455 OFV786455 OPR786455 OZN786455 PJJ786455 PTF786455 QDB786455 QMX786455 QWT786455 RGP786455 RQL786455 SAH786455 SKD786455 STZ786455 TDV786455 TNR786455 TXN786455 UHJ786455 URF786455 VBB786455 VKX786455 VUT786455 WEP786455 WOL786455 WYH786455 O851991 LV851991 VR851991 AFN851991 APJ851991 AZF851991 BJB851991 BSX851991 CCT851991 CMP851991 CWL851991 DGH851991 DQD851991 DZZ851991 EJV851991 ETR851991 FDN851991 FNJ851991 FXF851991 GHB851991 GQX851991 HAT851991 HKP851991 HUL851991 IEH851991 IOD851991 IXZ851991 JHV851991 JRR851991 KBN851991 KLJ851991 KVF851991 LFB851991 LOX851991 LYT851991 MIP851991 MSL851991 NCH851991 NMD851991 NVZ851991 OFV851991 OPR851991 OZN851991 PJJ851991 PTF851991 QDB851991 QMX851991 QWT851991 RGP851991 RQL851991 SAH851991 SKD851991 STZ851991 TDV851991 TNR851991 TXN851991 UHJ851991 URF851991 VBB851991 VKX851991 VUT851991 WEP851991 WOL851991 WYH851991 O917527 LV917527 VR917527 AFN917527 APJ917527 AZF917527 BJB917527 BSX917527 CCT917527 CMP917527 CWL917527 DGH917527 DQD917527 DZZ917527 EJV917527 ETR917527 FDN917527 FNJ917527 FXF917527 GHB917527 GQX917527 HAT917527 HKP917527 HUL917527 IEH917527 IOD917527 IXZ917527 JHV917527 JRR917527 KBN917527 KLJ917527 KVF917527 LFB917527 LOX917527 LYT917527 MIP917527 MSL917527 NCH917527 NMD917527 NVZ917527 OFV917527 OPR917527 OZN917527 PJJ917527 PTF917527 QDB917527 QMX917527 QWT917527 RGP917527 RQL917527 SAH917527 SKD917527 STZ917527 TDV917527 TNR917527 TXN917527 UHJ917527 URF917527 VBB917527 VKX917527 VUT917527 WEP917527 WOL917527 WYH917527 O983063 LV983063 VR983063 AFN983063 APJ983063 AZF983063 BJB983063 BSX983063 CCT983063 CMP983063 CWL983063 DGH983063 DQD983063 DZZ983063 EJV983063 ETR983063 FDN983063 FNJ983063 FXF983063 GHB983063 GQX983063 HAT983063 HKP983063 HUL983063 IEH983063 IOD983063 IXZ983063 JHV983063 JRR983063 KBN983063 KLJ983063 KVF983063 LFB983063 LOX983063 LYT983063 MIP983063 MSL983063 NCH983063 NMD983063 NVZ983063 OFV983063 OPR983063 OZN983063 PJJ983063 PTF983063 QDB983063 QMX983063 QWT983063 RGP983063 RQL983063 SAH983063 SKD983063 STZ983063 TDV983063 TNR983063 TXN983063 UHJ983063 URF983063 VBB983063 VKX983063 VUT983063 WEP983063 WOL983063 WYH23 WOL23 WEP23 VUT23 VKX23 VBB23 URF23 UHJ23 TXN23 TNR23 TDV23 STZ23 SKD23 SAH23 RQL23 RGP23 QWT23 QMX23 QDB23 PTF23 PJJ23 OZN23 OPR23 OFV23 NVZ23 NMD23 NCH23 MSL23 MIP23 LYT23 LOX23 LFB23 KVF23 KLJ23 KBN23 JRR23 JHV23 IXZ23 IOD23 IEH23 HUL23 HKP23 HAT23 GQX23 GHB23 FXF23 FNJ23 FDN23 ETR23 EJV23 DZZ23 DQD23 DGH23 CWL23 CMP23 CCT23 BSX23 BJB23 AZF23 APJ23 AFN23 VR23 LV23 V65559 V131095 V196631 V262167 V327703 V393239 V458775 V524311 V589847 V655383 V720919 V786455 V851991 V917527 V983063 AC65559 AC131095 AC196631 AC262167 AC327703 AC393239 AC458775 AC524311 AC589847 AC655383 AC720919 AC786455 AC851991 AC917527 AC983063 AJ65559 AJ131095 AJ196631 AJ262167 AJ327703 AJ393239 AJ458775 AJ524311 AJ589847 AJ655383 AJ720919 AJ786455 AJ851991 AJ917527 AJ983063 AQ65559 AQ131095 AQ196631 AQ262167 AQ327703 AQ393239 AQ458775 AQ524311 AQ589847 AQ655383 AQ720919 AQ786455 AQ851991 AQ917527 AQ983063 AX65559 AX131095 AX196631 AX262167 AX327703 AX393239 AX458775 AX524311 AX589847 AX655383 AX720919 AX786455 AX851991 AX917527 AX983063 BE65559 BE131095 BE196631 BE262167 BE327703 BE393239 BE458775 BE524311 BE589847 BE655383 BE720919 BE786455 BE851991 BE917527 BE983063 BL65559 BL131095 BL196631 BL262167 BL327703 BL393239 BL458775 BL524311 BL589847 BL655383 BL720919 BL786455 BL851991 BL917527 BL983063 BS65559 BS131095 BS196631 BS262167 BS327703 BS393239 BS458775 BS524311 BS589847 BS655383 BS720919 BS786455 BS851991 BS917527 BS983063 BZ65559 BZ131095 BZ196631 BZ262167 BZ327703 BZ393239 BZ458775 BZ524311 BZ589847 BZ655383 BZ720919 BZ786455 BZ851991 BZ917527 BZ983063 WYH27 LV27 VR27 AFN27 APJ27 AZF27 BJB27 BSX27 CCT27 CMP27 CWL27 DGH27 DQD27 DZZ27 EJV27 ETR27 FDN27 FNJ27 FXF27 GHB27 GQX27 HAT27 HKP27 HUL27 IEH27 IOD27 IXZ27 JHV27 JRR27 KBN27 KLJ27 KVF27 LFB27 LOX27 LYT27 MIP27 MSL27 NCH27 NMD27 NVZ27 OFV27 OPR27 OZN27 PJJ27 PTF27 QDB27 QMX27 QWT27 RGP27 RQL27 SAH27 SKD27 STZ27 TDV27 TNR27 TXN27 UHJ27 URF27 VBB27 VKX27 VUT27 WEP27 WOL27">
      <formula1>kind_of_cons</formula1>
    </dataValidation>
    <dataValidation type="textLength" operator="lessThanOrEqual" allowBlank="1" showInputMessage="1" showErrorMessage="1" errorTitle="Ошибка" error="Допускается ввод не более 900 символов!" sqref="WYP983058:WYP983064 WOT983058:WOT983064 CH65554:CH65560 MD65554:MD65560 VZ65554:VZ65560 AFV65554:AFV65560 APR65554:APR65560 AZN65554:AZN65560 BJJ65554:BJJ65560 BTF65554:BTF65560 CDB65554:CDB65560 CMX65554:CMX65560 CWT65554:CWT65560 DGP65554:DGP65560 DQL65554:DQL65560 EAH65554:EAH65560 EKD65554:EKD65560 ETZ65554:ETZ65560 FDV65554:FDV65560 FNR65554:FNR65560 FXN65554:FXN65560 GHJ65554:GHJ65560 GRF65554:GRF65560 HBB65554:HBB65560 HKX65554:HKX65560 HUT65554:HUT65560 IEP65554:IEP65560 IOL65554:IOL65560 IYH65554:IYH65560 JID65554:JID65560 JRZ65554:JRZ65560 KBV65554:KBV65560 KLR65554:KLR65560 KVN65554:KVN65560 LFJ65554:LFJ65560 LPF65554:LPF65560 LZB65554:LZB65560 MIX65554:MIX65560 MST65554:MST65560 NCP65554:NCP65560 NML65554:NML65560 NWH65554:NWH65560 OGD65554:OGD65560 OPZ65554:OPZ65560 OZV65554:OZV65560 PJR65554:PJR65560 PTN65554:PTN65560 QDJ65554:QDJ65560 QNF65554:QNF65560 QXB65554:QXB65560 RGX65554:RGX65560 RQT65554:RQT65560 SAP65554:SAP65560 SKL65554:SKL65560 SUH65554:SUH65560 TED65554:TED65560 TNZ65554:TNZ65560 TXV65554:TXV65560 UHR65554:UHR65560 URN65554:URN65560 VBJ65554:VBJ65560 VLF65554:VLF65560 VVB65554:VVB65560 WEX65554:WEX65560 WOT65554:WOT65560 WYP65554:WYP65560 CH131090:CH131096 MD131090:MD131096 VZ131090:VZ131096 AFV131090:AFV131096 APR131090:APR131096 AZN131090:AZN131096 BJJ131090:BJJ131096 BTF131090:BTF131096 CDB131090:CDB131096 CMX131090:CMX131096 CWT131090:CWT131096 DGP131090:DGP131096 DQL131090:DQL131096 EAH131090:EAH131096 EKD131090:EKD131096 ETZ131090:ETZ131096 FDV131090:FDV131096 FNR131090:FNR131096 FXN131090:FXN131096 GHJ131090:GHJ131096 GRF131090:GRF131096 HBB131090:HBB131096 HKX131090:HKX131096 HUT131090:HUT131096 IEP131090:IEP131096 IOL131090:IOL131096 IYH131090:IYH131096 JID131090:JID131096 JRZ131090:JRZ131096 KBV131090:KBV131096 KLR131090:KLR131096 KVN131090:KVN131096 LFJ131090:LFJ131096 LPF131090:LPF131096 LZB131090:LZB131096 MIX131090:MIX131096 MST131090:MST131096 NCP131090:NCP131096 NML131090:NML131096 NWH131090:NWH131096 OGD131090:OGD131096 OPZ131090:OPZ131096 OZV131090:OZV131096 PJR131090:PJR131096 PTN131090:PTN131096 QDJ131090:QDJ131096 QNF131090:QNF131096 QXB131090:QXB131096 RGX131090:RGX131096 RQT131090:RQT131096 SAP131090:SAP131096 SKL131090:SKL131096 SUH131090:SUH131096 TED131090:TED131096 TNZ131090:TNZ131096 TXV131090:TXV131096 UHR131090:UHR131096 URN131090:URN131096 VBJ131090:VBJ131096 VLF131090:VLF131096 VVB131090:VVB131096 WEX131090:WEX131096 WOT131090:WOT131096 WYP131090:WYP131096 CH196626:CH196632 MD196626:MD196632 VZ196626:VZ196632 AFV196626:AFV196632 APR196626:APR196632 AZN196626:AZN196632 BJJ196626:BJJ196632 BTF196626:BTF196632 CDB196626:CDB196632 CMX196626:CMX196632 CWT196626:CWT196632 DGP196626:DGP196632 DQL196626:DQL196632 EAH196626:EAH196632 EKD196626:EKD196632 ETZ196626:ETZ196632 FDV196626:FDV196632 FNR196626:FNR196632 FXN196626:FXN196632 GHJ196626:GHJ196632 GRF196626:GRF196632 HBB196626:HBB196632 HKX196626:HKX196632 HUT196626:HUT196632 IEP196626:IEP196632 IOL196626:IOL196632 IYH196626:IYH196632 JID196626:JID196632 JRZ196626:JRZ196632 KBV196626:KBV196632 KLR196626:KLR196632 KVN196626:KVN196632 LFJ196626:LFJ196632 LPF196626:LPF196632 LZB196626:LZB196632 MIX196626:MIX196632 MST196626:MST196632 NCP196626:NCP196632 NML196626:NML196632 NWH196626:NWH196632 OGD196626:OGD196632 OPZ196626:OPZ196632 OZV196626:OZV196632 PJR196626:PJR196632 PTN196626:PTN196632 QDJ196626:QDJ196632 QNF196626:QNF196632 QXB196626:QXB196632 RGX196626:RGX196632 RQT196626:RQT196632 SAP196626:SAP196632 SKL196626:SKL196632 SUH196626:SUH196632 TED196626:TED196632 TNZ196626:TNZ196632 TXV196626:TXV196632 UHR196626:UHR196632 URN196626:URN196632 VBJ196626:VBJ196632 VLF196626:VLF196632 VVB196626:VVB196632 WEX196626:WEX196632 WOT196626:WOT196632 WYP196626:WYP196632 CH262162:CH262168 MD262162:MD262168 VZ262162:VZ262168 AFV262162:AFV262168 APR262162:APR262168 AZN262162:AZN262168 BJJ262162:BJJ262168 BTF262162:BTF262168 CDB262162:CDB262168 CMX262162:CMX262168 CWT262162:CWT262168 DGP262162:DGP262168 DQL262162:DQL262168 EAH262162:EAH262168 EKD262162:EKD262168 ETZ262162:ETZ262168 FDV262162:FDV262168 FNR262162:FNR262168 FXN262162:FXN262168 GHJ262162:GHJ262168 GRF262162:GRF262168 HBB262162:HBB262168 HKX262162:HKX262168 HUT262162:HUT262168 IEP262162:IEP262168 IOL262162:IOL262168 IYH262162:IYH262168 JID262162:JID262168 JRZ262162:JRZ262168 KBV262162:KBV262168 KLR262162:KLR262168 KVN262162:KVN262168 LFJ262162:LFJ262168 LPF262162:LPF262168 LZB262162:LZB262168 MIX262162:MIX262168 MST262162:MST262168 NCP262162:NCP262168 NML262162:NML262168 NWH262162:NWH262168 OGD262162:OGD262168 OPZ262162:OPZ262168 OZV262162:OZV262168 PJR262162:PJR262168 PTN262162:PTN262168 QDJ262162:QDJ262168 QNF262162:QNF262168 QXB262162:QXB262168 RGX262162:RGX262168 RQT262162:RQT262168 SAP262162:SAP262168 SKL262162:SKL262168 SUH262162:SUH262168 TED262162:TED262168 TNZ262162:TNZ262168 TXV262162:TXV262168 UHR262162:UHR262168 URN262162:URN262168 VBJ262162:VBJ262168 VLF262162:VLF262168 VVB262162:VVB262168 WEX262162:WEX262168 WOT262162:WOT262168 WYP262162:WYP262168 CH327698:CH327704 MD327698:MD327704 VZ327698:VZ327704 AFV327698:AFV327704 APR327698:APR327704 AZN327698:AZN327704 BJJ327698:BJJ327704 BTF327698:BTF327704 CDB327698:CDB327704 CMX327698:CMX327704 CWT327698:CWT327704 DGP327698:DGP327704 DQL327698:DQL327704 EAH327698:EAH327704 EKD327698:EKD327704 ETZ327698:ETZ327704 FDV327698:FDV327704 FNR327698:FNR327704 FXN327698:FXN327704 GHJ327698:GHJ327704 GRF327698:GRF327704 HBB327698:HBB327704 HKX327698:HKX327704 HUT327698:HUT327704 IEP327698:IEP327704 IOL327698:IOL327704 IYH327698:IYH327704 JID327698:JID327704 JRZ327698:JRZ327704 KBV327698:KBV327704 KLR327698:KLR327704 KVN327698:KVN327704 LFJ327698:LFJ327704 LPF327698:LPF327704 LZB327698:LZB327704 MIX327698:MIX327704 MST327698:MST327704 NCP327698:NCP327704 NML327698:NML327704 NWH327698:NWH327704 OGD327698:OGD327704 OPZ327698:OPZ327704 OZV327698:OZV327704 PJR327698:PJR327704 PTN327698:PTN327704 QDJ327698:QDJ327704 QNF327698:QNF327704 QXB327698:QXB327704 RGX327698:RGX327704 RQT327698:RQT327704 SAP327698:SAP327704 SKL327698:SKL327704 SUH327698:SUH327704 TED327698:TED327704 TNZ327698:TNZ327704 TXV327698:TXV327704 UHR327698:UHR327704 URN327698:URN327704 VBJ327698:VBJ327704 VLF327698:VLF327704 VVB327698:VVB327704 WEX327698:WEX327704 WOT327698:WOT327704 WYP327698:WYP327704 CH393234:CH393240 MD393234:MD393240 VZ393234:VZ393240 AFV393234:AFV393240 APR393234:APR393240 AZN393234:AZN393240 BJJ393234:BJJ393240 BTF393234:BTF393240 CDB393234:CDB393240 CMX393234:CMX393240 CWT393234:CWT393240 DGP393234:DGP393240 DQL393234:DQL393240 EAH393234:EAH393240 EKD393234:EKD393240 ETZ393234:ETZ393240 FDV393234:FDV393240 FNR393234:FNR393240 FXN393234:FXN393240 GHJ393234:GHJ393240 GRF393234:GRF393240 HBB393234:HBB393240 HKX393234:HKX393240 HUT393234:HUT393240 IEP393234:IEP393240 IOL393234:IOL393240 IYH393234:IYH393240 JID393234:JID393240 JRZ393234:JRZ393240 KBV393234:KBV393240 KLR393234:KLR393240 KVN393234:KVN393240 LFJ393234:LFJ393240 LPF393234:LPF393240 LZB393234:LZB393240 MIX393234:MIX393240 MST393234:MST393240 NCP393234:NCP393240 NML393234:NML393240 NWH393234:NWH393240 OGD393234:OGD393240 OPZ393234:OPZ393240 OZV393234:OZV393240 PJR393234:PJR393240 PTN393234:PTN393240 QDJ393234:QDJ393240 QNF393234:QNF393240 QXB393234:QXB393240 RGX393234:RGX393240 RQT393234:RQT393240 SAP393234:SAP393240 SKL393234:SKL393240 SUH393234:SUH393240 TED393234:TED393240 TNZ393234:TNZ393240 TXV393234:TXV393240 UHR393234:UHR393240 URN393234:URN393240 VBJ393234:VBJ393240 VLF393234:VLF393240 VVB393234:VVB393240 WEX393234:WEX393240 WOT393234:WOT393240 WYP393234:WYP393240 CH458770:CH458776 MD458770:MD458776 VZ458770:VZ458776 AFV458770:AFV458776 APR458770:APR458776 AZN458770:AZN458776 BJJ458770:BJJ458776 BTF458770:BTF458776 CDB458770:CDB458776 CMX458770:CMX458776 CWT458770:CWT458776 DGP458770:DGP458776 DQL458770:DQL458776 EAH458770:EAH458776 EKD458770:EKD458776 ETZ458770:ETZ458776 FDV458770:FDV458776 FNR458770:FNR458776 FXN458770:FXN458776 GHJ458770:GHJ458776 GRF458770:GRF458776 HBB458770:HBB458776 HKX458770:HKX458776 HUT458770:HUT458776 IEP458770:IEP458776 IOL458770:IOL458776 IYH458770:IYH458776 JID458770:JID458776 JRZ458770:JRZ458776 KBV458770:KBV458776 KLR458770:KLR458776 KVN458770:KVN458776 LFJ458770:LFJ458776 LPF458770:LPF458776 LZB458770:LZB458776 MIX458770:MIX458776 MST458770:MST458776 NCP458770:NCP458776 NML458770:NML458776 NWH458770:NWH458776 OGD458770:OGD458776 OPZ458770:OPZ458776 OZV458770:OZV458776 PJR458770:PJR458776 PTN458770:PTN458776 QDJ458770:QDJ458776 QNF458770:QNF458776 QXB458770:QXB458776 RGX458770:RGX458776 RQT458770:RQT458776 SAP458770:SAP458776 SKL458770:SKL458776 SUH458770:SUH458776 TED458770:TED458776 TNZ458770:TNZ458776 TXV458770:TXV458776 UHR458770:UHR458776 URN458770:URN458776 VBJ458770:VBJ458776 VLF458770:VLF458776 VVB458770:VVB458776 WEX458770:WEX458776 WOT458770:WOT458776 WYP458770:WYP458776 CH524306:CH524312 MD524306:MD524312 VZ524306:VZ524312 AFV524306:AFV524312 APR524306:APR524312 AZN524306:AZN524312 BJJ524306:BJJ524312 BTF524306:BTF524312 CDB524306:CDB524312 CMX524306:CMX524312 CWT524306:CWT524312 DGP524306:DGP524312 DQL524306:DQL524312 EAH524306:EAH524312 EKD524306:EKD524312 ETZ524306:ETZ524312 FDV524306:FDV524312 FNR524306:FNR524312 FXN524306:FXN524312 GHJ524306:GHJ524312 GRF524306:GRF524312 HBB524306:HBB524312 HKX524306:HKX524312 HUT524306:HUT524312 IEP524306:IEP524312 IOL524306:IOL524312 IYH524306:IYH524312 JID524306:JID524312 JRZ524306:JRZ524312 KBV524306:KBV524312 KLR524306:KLR524312 KVN524306:KVN524312 LFJ524306:LFJ524312 LPF524306:LPF524312 LZB524306:LZB524312 MIX524306:MIX524312 MST524306:MST524312 NCP524306:NCP524312 NML524306:NML524312 NWH524306:NWH524312 OGD524306:OGD524312 OPZ524306:OPZ524312 OZV524306:OZV524312 PJR524306:PJR524312 PTN524306:PTN524312 QDJ524306:QDJ524312 QNF524306:QNF524312 QXB524306:QXB524312 RGX524306:RGX524312 RQT524306:RQT524312 SAP524306:SAP524312 SKL524306:SKL524312 SUH524306:SUH524312 TED524306:TED524312 TNZ524306:TNZ524312 TXV524306:TXV524312 UHR524306:UHR524312 URN524306:URN524312 VBJ524306:VBJ524312 VLF524306:VLF524312 VVB524306:VVB524312 WEX524306:WEX524312 WOT524306:WOT524312 WYP524306:WYP524312 CH589842:CH589848 MD589842:MD589848 VZ589842:VZ589848 AFV589842:AFV589848 APR589842:APR589848 AZN589842:AZN589848 BJJ589842:BJJ589848 BTF589842:BTF589848 CDB589842:CDB589848 CMX589842:CMX589848 CWT589842:CWT589848 DGP589842:DGP589848 DQL589842:DQL589848 EAH589842:EAH589848 EKD589842:EKD589848 ETZ589842:ETZ589848 FDV589842:FDV589848 FNR589842:FNR589848 FXN589842:FXN589848 GHJ589842:GHJ589848 GRF589842:GRF589848 HBB589842:HBB589848 HKX589842:HKX589848 HUT589842:HUT589848 IEP589842:IEP589848 IOL589842:IOL589848 IYH589842:IYH589848 JID589842:JID589848 JRZ589842:JRZ589848 KBV589842:KBV589848 KLR589842:KLR589848 KVN589842:KVN589848 LFJ589842:LFJ589848 LPF589842:LPF589848 LZB589842:LZB589848 MIX589842:MIX589848 MST589842:MST589848 NCP589842:NCP589848 NML589842:NML589848 NWH589842:NWH589848 OGD589842:OGD589848 OPZ589842:OPZ589848 OZV589842:OZV589848 PJR589842:PJR589848 PTN589842:PTN589848 QDJ589842:QDJ589848 QNF589842:QNF589848 QXB589842:QXB589848 RGX589842:RGX589848 RQT589842:RQT589848 SAP589842:SAP589848 SKL589842:SKL589848 SUH589842:SUH589848 TED589842:TED589848 TNZ589842:TNZ589848 TXV589842:TXV589848 UHR589842:UHR589848 URN589842:URN589848 VBJ589842:VBJ589848 VLF589842:VLF589848 VVB589842:VVB589848 WEX589842:WEX589848 WOT589842:WOT589848 WYP589842:WYP589848 CH655378:CH655384 MD655378:MD655384 VZ655378:VZ655384 AFV655378:AFV655384 APR655378:APR655384 AZN655378:AZN655384 BJJ655378:BJJ655384 BTF655378:BTF655384 CDB655378:CDB655384 CMX655378:CMX655384 CWT655378:CWT655384 DGP655378:DGP655384 DQL655378:DQL655384 EAH655378:EAH655384 EKD655378:EKD655384 ETZ655378:ETZ655384 FDV655378:FDV655384 FNR655378:FNR655384 FXN655378:FXN655384 GHJ655378:GHJ655384 GRF655378:GRF655384 HBB655378:HBB655384 HKX655378:HKX655384 HUT655378:HUT655384 IEP655378:IEP655384 IOL655378:IOL655384 IYH655378:IYH655384 JID655378:JID655384 JRZ655378:JRZ655384 KBV655378:KBV655384 KLR655378:KLR655384 KVN655378:KVN655384 LFJ655378:LFJ655384 LPF655378:LPF655384 LZB655378:LZB655384 MIX655378:MIX655384 MST655378:MST655384 NCP655378:NCP655384 NML655378:NML655384 NWH655378:NWH655384 OGD655378:OGD655384 OPZ655378:OPZ655384 OZV655378:OZV655384 PJR655378:PJR655384 PTN655378:PTN655384 QDJ655378:QDJ655384 QNF655378:QNF655384 QXB655378:QXB655384 RGX655378:RGX655384 RQT655378:RQT655384 SAP655378:SAP655384 SKL655378:SKL655384 SUH655378:SUH655384 TED655378:TED655384 TNZ655378:TNZ655384 TXV655378:TXV655384 UHR655378:UHR655384 URN655378:URN655384 VBJ655378:VBJ655384 VLF655378:VLF655384 VVB655378:VVB655384 WEX655378:WEX655384 WOT655378:WOT655384 WYP655378:WYP655384 CH720914:CH720920 MD720914:MD720920 VZ720914:VZ720920 AFV720914:AFV720920 APR720914:APR720920 AZN720914:AZN720920 BJJ720914:BJJ720920 BTF720914:BTF720920 CDB720914:CDB720920 CMX720914:CMX720920 CWT720914:CWT720920 DGP720914:DGP720920 DQL720914:DQL720920 EAH720914:EAH720920 EKD720914:EKD720920 ETZ720914:ETZ720920 FDV720914:FDV720920 FNR720914:FNR720920 FXN720914:FXN720920 GHJ720914:GHJ720920 GRF720914:GRF720920 HBB720914:HBB720920 HKX720914:HKX720920 HUT720914:HUT720920 IEP720914:IEP720920 IOL720914:IOL720920 IYH720914:IYH720920 JID720914:JID720920 JRZ720914:JRZ720920 KBV720914:KBV720920 KLR720914:KLR720920 KVN720914:KVN720920 LFJ720914:LFJ720920 LPF720914:LPF720920 LZB720914:LZB720920 MIX720914:MIX720920 MST720914:MST720920 NCP720914:NCP720920 NML720914:NML720920 NWH720914:NWH720920 OGD720914:OGD720920 OPZ720914:OPZ720920 OZV720914:OZV720920 PJR720914:PJR720920 PTN720914:PTN720920 QDJ720914:QDJ720920 QNF720914:QNF720920 QXB720914:QXB720920 RGX720914:RGX720920 RQT720914:RQT720920 SAP720914:SAP720920 SKL720914:SKL720920 SUH720914:SUH720920 TED720914:TED720920 TNZ720914:TNZ720920 TXV720914:TXV720920 UHR720914:UHR720920 URN720914:URN720920 VBJ720914:VBJ720920 VLF720914:VLF720920 VVB720914:VVB720920 WEX720914:WEX720920 WOT720914:WOT720920 WYP720914:WYP720920 CH786450:CH786456 MD786450:MD786456 VZ786450:VZ786456 AFV786450:AFV786456 APR786450:APR786456 AZN786450:AZN786456 BJJ786450:BJJ786456 BTF786450:BTF786456 CDB786450:CDB786456 CMX786450:CMX786456 CWT786450:CWT786456 DGP786450:DGP786456 DQL786450:DQL786456 EAH786450:EAH786456 EKD786450:EKD786456 ETZ786450:ETZ786456 FDV786450:FDV786456 FNR786450:FNR786456 FXN786450:FXN786456 GHJ786450:GHJ786456 GRF786450:GRF786456 HBB786450:HBB786456 HKX786450:HKX786456 HUT786450:HUT786456 IEP786450:IEP786456 IOL786450:IOL786456 IYH786450:IYH786456 JID786450:JID786456 JRZ786450:JRZ786456 KBV786450:KBV786456 KLR786450:KLR786456 KVN786450:KVN786456 LFJ786450:LFJ786456 LPF786450:LPF786456 LZB786450:LZB786456 MIX786450:MIX786456 MST786450:MST786456 NCP786450:NCP786456 NML786450:NML786456 NWH786450:NWH786456 OGD786450:OGD786456 OPZ786450:OPZ786456 OZV786450:OZV786456 PJR786450:PJR786456 PTN786450:PTN786456 QDJ786450:QDJ786456 QNF786450:QNF786456 QXB786450:QXB786456 RGX786450:RGX786456 RQT786450:RQT786456 SAP786450:SAP786456 SKL786450:SKL786456 SUH786450:SUH786456 TED786450:TED786456 TNZ786450:TNZ786456 TXV786450:TXV786456 UHR786450:UHR786456 URN786450:URN786456 VBJ786450:VBJ786456 VLF786450:VLF786456 VVB786450:VVB786456 WEX786450:WEX786456 WOT786450:WOT786456 WYP786450:WYP786456 CH851986:CH851992 MD851986:MD851992 VZ851986:VZ851992 AFV851986:AFV851992 APR851986:APR851992 AZN851986:AZN851992 BJJ851986:BJJ851992 BTF851986:BTF851992 CDB851986:CDB851992 CMX851986:CMX851992 CWT851986:CWT851992 DGP851986:DGP851992 DQL851986:DQL851992 EAH851986:EAH851992 EKD851986:EKD851992 ETZ851986:ETZ851992 FDV851986:FDV851992 FNR851986:FNR851992 FXN851986:FXN851992 GHJ851986:GHJ851992 GRF851986:GRF851992 HBB851986:HBB851992 HKX851986:HKX851992 HUT851986:HUT851992 IEP851986:IEP851992 IOL851986:IOL851992 IYH851986:IYH851992 JID851986:JID851992 JRZ851986:JRZ851992 KBV851986:KBV851992 KLR851986:KLR851992 KVN851986:KVN851992 LFJ851986:LFJ851992 LPF851986:LPF851992 LZB851986:LZB851992 MIX851986:MIX851992 MST851986:MST851992 NCP851986:NCP851992 NML851986:NML851992 NWH851986:NWH851992 OGD851986:OGD851992 OPZ851986:OPZ851992 OZV851986:OZV851992 PJR851986:PJR851992 PTN851986:PTN851992 QDJ851986:QDJ851992 QNF851986:QNF851992 QXB851986:QXB851992 RGX851986:RGX851992 RQT851986:RQT851992 SAP851986:SAP851992 SKL851986:SKL851992 SUH851986:SUH851992 TED851986:TED851992 TNZ851986:TNZ851992 TXV851986:TXV851992 UHR851986:UHR851992 URN851986:URN851992 VBJ851986:VBJ851992 VLF851986:VLF851992 VVB851986:VVB851992 WEX851986:WEX851992 WOT851986:WOT851992 WYP851986:WYP851992 CH917522:CH917528 MD917522:MD917528 VZ917522:VZ917528 AFV917522:AFV917528 APR917522:APR917528 AZN917522:AZN917528 BJJ917522:BJJ917528 BTF917522:BTF917528 CDB917522:CDB917528 CMX917522:CMX917528 CWT917522:CWT917528 DGP917522:DGP917528 DQL917522:DQL917528 EAH917522:EAH917528 EKD917522:EKD917528 ETZ917522:ETZ917528 FDV917522:FDV917528 FNR917522:FNR917528 FXN917522:FXN917528 GHJ917522:GHJ917528 GRF917522:GRF917528 HBB917522:HBB917528 HKX917522:HKX917528 HUT917522:HUT917528 IEP917522:IEP917528 IOL917522:IOL917528 IYH917522:IYH917528 JID917522:JID917528 JRZ917522:JRZ917528 KBV917522:KBV917528 KLR917522:KLR917528 KVN917522:KVN917528 LFJ917522:LFJ917528 LPF917522:LPF917528 LZB917522:LZB917528 MIX917522:MIX917528 MST917522:MST917528 NCP917522:NCP917528 NML917522:NML917528 NWH917522:NWH917528 OGD917522:OGD917528 OPZ917522:OPZ917528 OZV917522:OZV917528 PJR917522:PJR917528 PTN917522:PTN917528 QDJ917522:QDJ917528 QNF917522:QNF917528 QXB917522:QXB917528 RGX917522:RGX917528 RQT917522:RQT917528 SAP917522:SAP917528 SKL917522:SKL917528 SUH917522:SUH917528 TED917522:TED917528 TNZ917522:TNZ917528 TXV917522:TXV917528 UHR917522:UHR917528 URN917522:URN917528 VBJ917522:VBJ917528 VLF917522:VLF917528 VVB917522:VVB917528 WEX917522:WEX917528 WOT917522:WOT917528 WYP917522:WYP917528 CH983058:CH983064 MD983058:MD983064 VZ983058:VZ983064 AFV983058:AFV983064 APR983058:APR983064 AZN983058:AZN983064 BJJ983058:BJJ983064 BTF983058:BTF983064 CDB983058:CDB983064 CMX983058:CMX983064 CWT983058:CWT983064 DGP983058:DGP983064 DQL983058:DQL983064 EAH983058:EAH983064 EKD983058:EKD983064 ETZ983058:ETZ983064 FDV983058:FDV983064 FNR983058:FNR983064 FXN983058:FXN983064 GHJ983058:GHJ983064 GRF983058:GRF983064 HBB983058:HBB983064 HKX983058:HKX983064 HUT983058:HUT983064 IEP983058:IEP983064 IOL983058:IOL983064 IYH983058:IYH983064 JID983058:JID983064 JRZ983058:JRZ983064 KBV983058:KBV983064 KLR983058:KLR983064 KVN983058:KVN983064 LFJ983058:LFJ983064 LPF983058:LPF983064 LZB983058:LZB983064 MIX983058:MIX983064 MST983058:MST983064 NCP983058:NCP983064 NML983058:NML983064 NWH983058:NWH983064 OGD983058:OGD983064 OPZ983058:OPZ983064 OZV983058:OZV983064 PJR983058:PJR983064 PTN983058:PTN983064 QDJ983058:QDJ983064 QNF983058:QNF983064 QXB983058:QXB983064 RGX983058:RGX983064 RQT983058:RQT983064 SAP983058:SAP983064 SKL983058:SKL983064 SUH983058:SUH983064 TED983058:TED983064 TNZ983058:TNZ983064 TXV983058:TXV983064 UHR983058:UHR983064 URN983058:URN983064 VBJ983058:VBJ983064 VLF983058:VLF983064 VVB983058:VVB983064 WEX983058:WEX983064 MD18:MD24 WYP18:WYP24 WOT18:WOT24 WEX18:WEX24 VVB18:VVB24 VLF18:VLF24 VBJ18:VBJ24 URN18:URN24 UHR18:UHR24 TXV18:TXV24 TNZ18:TNZ24 TED18:TED24 SUH18:SUH24 SKL18:SKL24 SAP18:SAP24 RQT18:RQT24 RGX18:RGX24 QXB18:QXB24 QNF18:QNF24 QDJ18:QDJ24 PTN18:PTN24 PJR18:PJR24 OZV18:OZV24 OPZ18:OPZ24 OGD18:OGD24 NWH18:NWH24 NML18:NML24 NCP18:NCP24 MST18:MST24 MIX18:MIX24 LZB18:LZB24 LPF18:LPF24 LFJ18:LFJ24 KVN18:KVN24 KLR18:KLR24 KBV18:KBV24 JRZ18:JRZ24 JID18:JID24 IYH18:IYH24 IOL18:IOL24 IEP18:IEP24 HUT18:HUT24 HKX18:HKX24 HBB18:HBB24 GRF18:GRF24 GHJ18:GHJ24 FXN18:FXN24 FNR18:FNR24 FDV18:FDV24 ETZ18:ETZ24 EKD18:EKD24 EAH18:EAH24 DQL18:DQL24 DGP18:DGP24 CWT18:CWT24 CMX18:CMX24 CDB18:CDB24 BTF18:BTF24 BJJ18:BJJ24 AZN18:AZN24 APR18:APR24 AFV18:AFV24 VZ18:VZ24 WYP27:WYP28 MD27:MD28 VZ27:VZ28 AFV27:AFV28 APR27:APR28 AZN27:AZN28 BJJ27:BJJ28 BTF27:BTF28 CDB27:CDB28 CMX27:CMX28 CWT27:CWT28 DGP27:DGP28 DQL27:DQL28 EAH27:EAH28 EKD27:EKD28 ETZ27:ETZ28 FDV27:FDV28 FNR27:FNR28 FXN27:FXN28 GHJ27:GHJ28 GRF27:GRF28 HBB27:HBB28 HKX27:HKX28 HUT27:HUT28 IEP27:IEP28 IOL27:IOL28 IYH27:IYH28 JID27:JID28 JRZ27:JRZ28 KBV27:KBV28 KLR27:KLR28 KVN27:KVN28 LFJ27:LFJ28 LPF27:LPF28 LZB27:LZB28 MIX27:MIX28 MST27:MST28 NCP27:NCP28 NML27:NML28 NWH27:NWH28 OGD27:OGD28 OPZ27:OPZ28 OZV27:OZV28 PJR27:PJR28 PTN27:PTN28 QDJ27:QDJ28 QNF27:QNF28 QXB27:QXB28 RGX27:RGX28 RQT27:RQT28 SAP27:SAP28 SKL27:SKL28 SUH27:SUH28 TED27:TED28 TNZ27:TNZ28 TXV27:TXV28 UHR27:UHR28 URN27:URN28 VBJ27:VBJ28 VLF27:VLF28 VVB27:VVB28 WEX27:WEX28 WOT27:WOT28">
      <formula1>900</formula1>
    </dataValidation>
    <dataValidation type="list" allowBlank="1" showInputMessage="1" showErrorMessage="1" errorTitle="Ошибка" error="Выберите значение из списка" sqref="WYF983064 M65560 LT65560 VP65560 AFL65560 APH65560 AZD65560 BIZ65560 BSV65560 CCR65560 CMN65560 CWJ65560 DGF65560 DQB65560 DZX65560 EJT65560 ETP65560 FDL65560 FNH65560 FXD65560 GGZ65560 GQV65560 HAR65560 HKN65560 HUJ65560 IEF65560 IOB65560 IXX65560 JHT65560 JRP65560 KBL65560 KLH65560 KVD65560 LEZ65560 LOV65560 LYR65560 MIN65560 MSJ65560 NCF65560 NMB65560 NVX65560 OFT65560 OPP65560 OZL65560 PJH65560 PTD65560 QCZ65560 QMV65560 QWR65560 RGN65560 RQJ65560 SAF65560 SKB65560 STX65560 TDT65560 TNP65560 TXL65560 UHH65560 URD65560 VAZ65560 VKV65560 VUR65560 WEN65560 WOJ65560 WYF65560 M131096 LT131096 VP131096 AFL131096 APH131096 AZD131096 BIZ131096 BSV131096 CCR131096 CMN131096 CWJ131096 DGF131096 DQB131096 DZX131096 EJT131096 ETP131096 FDL131096 FNH131096 FXD131096 GGZ131096 GQV131096 HAR131096 HKN131096 HUJ131096 IEF131096 IOB131096 IXX131096 JHT131096 JRP131096 KBL131096 KLH131096 KVD131096 LEZ131096 LOV131096 LYR131096 MIN131096 MSJ131096 NCF131096 NMB131096 NVX131096 OFT131096 OPP131096 OZL131096 PJH131096 PTD131096 QCZ131096 QMV131096 QWR131096 RGN131096 RQJ131096 SAF131096 SKB131096 STX131096 TDT131096 TNP131096 TXL131096 UHH131096 URD131096 VAZ131096 VKV131096 VUR131096 WEN131096 WOJ131096 WYF131096 M196632 LT196632 VP196632 AFL196632 APH196632 AZD196632 BIZ196632 BSV196632 CCR196632 CMN196632 CWJ196632 DGF196632 DQB196632 DZX196632 EJT196632 ETP196632 FDL196632 FNH196632 FXD196632 GGZ196632 GQV196632 HAR196632 HKN196632 HUJ196632 IEF196632 IOB196632 IXX196632 JHT196632 JRP196632 KBL196632 KLH196632 KVD196632 LEZ196632 LOV196632 LYR196632 MIN196632 MSJ196632 NCF196632 NMB196632 NVX196632 OFT196632 OPP196632 OZL196632 PJH196632 PTD196632 QCZ196632 QMV196632 QWR196632 RGN196632 RQJ196632 SAF196632 SKB196632 STX196632 TDT196632 TNP196632 TXL196632 UHH196632 URD196632 VAZ196632 VKV196632 VUR196632 WEN196632 WOJ196632 WYF196632 M262168 LT262168 VP262168 AFL262168 APH262168 AZD262168 BIZ262168 BSV262168 CCR262168 CMN262168 CWJ262168 DGF262168 DQB262168 DZX262168 EJT262168 ETP262168 FDL262168 FNH262168 FXD262168 GGZ262168 GQV262168 HAR262168 HKN262168 HUJ262168 IEF262168 IOB262168 IXX262168 JHT262168 JRP262168 KBL262168 KLH262168 KVD262168 LEZ262168 LOV262168 LYR262168 MIN262168 MSJ262168 NCF262168 NMB262168 NVX262168 OFT262168 OPP262168 OZL262168 PJH262168 PTD262168 QCZ262168 QMV262168 QWR262168 RGN262168 RQJ262168 SAF262168 SKB262168 STX262168 TDT262168 TNP262168 TXL262168 UHH262168 URD262168 VAZ262168 VKV262168 VUR262168 WEN262168 WOJ262168 WYF262168 M327704 LT327704 VP327704 AFL327704 APH327704 AZD327704 BIZ327704 BSV327704 CCR327704 CMN327704 CWJ327704 DGF327704 DQB327704 DZX327704 EJT327704 ETP327704 FDL327704 FNH327704 FXD327704 GGZ327704 GQV327704 HAR327704 HKN327704 HUJ327704 IEF327704 IOB327704 IXX327704 JHT327704 JRP327704 KBL327704 KLH327704 KVD327704 LEZ327704 LOV327704 LYR327704 MIN327704 MSJ327704 NCF327704 NMB327704 NVX327704 OFT327704 OPP327704 OZL327704 PJH327704 PTD327704 QCZ327704 QMV327704 QWR327704 RGN327704 RQJ327704 SAF327704 SKB327704 STX327704 TDT327704 TNP327704 TXL327704 UHH327704 URD327704 VAZ327704 VKV327704 VUR327704 WEN327704 WOJ327704 WYF327704 M393240 LT393240 VP393240 AFL393240 APH393240 AZD393240 BIZ393240 BSV393240 CCR393240 CMN393240 CWJ393240 DGF393240 DQB393240 DZX393240 EJT393240 ETP393240 FDL393240 FNH393240 FXD393240 GGZ393240 GQV393240 HAR393240 HKN393240 HUJ393240 IEF393240 IOB393240 IXX393240 JHT393240 JRP393240 KBL393240 KLH393240 KVD393240 LEZ393240 LOV393240 LYR393240 MIN393240 MSJ393240 NCF393240 NMB393240 NVX393240 OFT393240 OPP393240 OZL393240 PJH393240 PTD393240 QCZ393240 QMV393240 QWR393240 RGN393240 RQJ393240 SAF393240 SKB393240 STX393240 TDT393240 TNP393240 TXL393240 UHH393240 URD393240 VAZ393240 VKV393240 VUR393240 WEN393240 WOJ393240 WYF393240 M458776 LT458776 VP458776 AFL458776 APH458776 AZD458776 BIZ458776 BSV458776 CCR458776 CMN458776 CWJ458776 DGF458776 DQB458776 DZX458776 EJT458776 ETP458776 FDL458776 FNH458776 FXD458776 GGZ458776 GQV458776 HAR458776 HKN458776 HUJ458776 IEF458776 IOB458776 IXX458776 JHT458776 JRP458776 KBL458776 KLH458776 KVD458776 LEZ458776 LOV458776 LYR458776 MIN458776 MSJ458776 NCF458776 NMB458776 NVX458776 OFT458776 OPP458776 OZL458776 PJH458776 PTD458776 QCZ458776 QMV458776 QWR458776 RGN458776 RQJ458776 SAF458776 SKB458776 STX458776 TDT458776 TNP458776 TXL458776 UHH458776 URD458776 VAZ458776 VKV458776 VUR458776 WEN458776 WOJ458776 WYF458776 M524312 LT524312 VP524312 AFL524312 APH524312 AZD524312 BIZ524312 BSV524312 CCR524312 CMN524312 CWJ524312 DGF524312 DQB524312 DZX524312 EJT524312 ETP524312 FDL524312 FNH524312 FXD524312 GGZ524312 GQV524312 HAR524312 HKN524312 HUJ524312 IEF524312 IOB524312 IXX524312 JHT524312 JRP524312 KBL524312 KLH524312 KVD524312 LEZ524312 LOV524312 LYR524312 MIN524312 MSJ524312 NCF524312 NMB524312 NVX524312 OFT524312 OPP524312 OZL524312 PJH524312 PTD524312 QCZ524312 QMV524312 QWR524312 RGN524312 RQJ524312 SAF524312 SKB524312 STX524312 TDT524312 TNP524312 TXL524312 UHH524312 URD524312 VAZ524312 VKV524312 VUR524312 WEN524312 WOJ524312 WYF524312 M589848 LT589848 VP589848 AFL589848 APH589848 AZD589848 BIZ589848 BSV589848 CCR589848 CMN589848 CWJ589848 DGF589848 DQB589848 DZX589848 EJT589848 ETP589848 FDL589848 FNH589848 FXD589848 GGZ589848 GQV589848 HAR589848 HKN589848 HUJ589848 IEF589848 IOB589848 IXX589848 JHT589848 JRP589848 KBL589848 KLH589848 KVD589848 LEZ589848 LOV589848 LYR589848 MIN589848 MSJ589848 NCF589848 NMB589848 NVX589848 OFT589848 OPP589848 OZL589848 PJH589848 PTD589848 QCZ589848 QMV589848 QWR589848 RGN589848 RQJ589848 SAF589848 SKB589848 STX589848 TDT589848 TNP589848 TXL589848 UHH589848 URD589848 VAZ589848 VKV589848 VUR589848 WEN589848 WOJ589848 WYF589848 M655384 LT655384 VP655384 AFL655384 APH655384 AZD655384 BIZ655384 BSV655384 CCR655384 CMN655384 CWJ655384 DGF655384 DQB655384 DZX655384 EJT655384 ETP655384 FDL655384 FNH655384 FXD655384 GGZ655384 GQV655384 HAR655384 HKN655384 HUJ655384 IEF655384 IOB655384 IXX655384 JHT655384 JRP655384 KBL655384 KLH655384 KVD655384 LEZ655384 LOV655384 LYR655384 MIN655384 MSJ655384 NCF655384 NMB655384 NVX655384 OFT655384 OPP655384 OZL655384 PJH655384 PTD655384 QCZ655384 QMV655384 QWR655384 RGN655384 RQJ655384 SAF655384 SKB655384 STX655384 TDT655384 TNP655384 TXL655384 UHH655384 URD655384 VAZ655384 VKV655384 VUR655384 WEN655384 WOJ655384 WYF655384 M720920 LT720920 VP720920 AFL720920 APH720920 AZD720920 BIZ720920 BSV720920 CCR720920 CMN720920 CWJ720920 DGF720920 DQB720920 DZX720920 EJT720920 ETP720920 FDL720920 FNH720920 FXD720920 GGZ720920 GQV720920 HAR720920 HKN720920 HUJ720920 IEF720920 IOB720920 IXX720920 JHT720920 JRP720920 KBL720920 KLH720920 KVD720920 LEZ720920 LOV720920 LYR720920 MIN720920 MSJ720920 NCF720920 NMB720920 NVX720920 OFT720920 OPP720920 OZL720920 PJH720920 PTD720920 QCZ720920 QMV720920 QWR720920 RGN720920 RQJ720920 SAF720920 SKB720920 STX720920 TDT720920 TNP720920 TXL720920 UHH720920 URD720920 VAZ720920 VKV720920 VUR720920 WEN720920 WOJ720920 WYF720920 M786456 LT786456 VP786456 AFL786456 APH786456 AZD786456 BIZ786456 BSV786456 CCR786456 CMN786456 CWJ786456 DGF786456 DQB786456 DZX786456 EJT786456 ETP786456 FDL786456 FNH786456 FXD786456 GGZ786456 GQV786456 HAR786456 HKN786456 HUJ786456 IEF786456 IOB786456 IXX786456 JHT786456 JRP786456 KBL786456 KLH786456 KVD786456 LEZ786456 LOV786456 LYR786456 MIN786456 MSJ786456 NCF786456 NMB786456 NVX786456 OFT786456 OPP786456 OZL786456 PJH786456 PTD786456 QCZ786456 QMV786456 QWR786456 RGN786456 RQJ786456 SAF786456 SKB786456 STX786456 TDT786456 TNP786456 TXL786456 UHH786456 URD786456 VAZ786456 VKV786456 VUR786456 WEN786456 WOJ786456 WYF786456 M851992 LT851992 VP851992 AFL851992 APH851992 AZD851992 BIZ851992 BSV851992 CCR851992 CMN851992 CWJ851992 DGF851992 DQB851992 DZX851992 EJT851992 ETP851992 FDL851992 FNH851992 FXD851992 GGZ851992 GQV851992 HAR851992 HKN851992 HUJ851992 IEF851992 IOB851992 IXX851992 JHT851992 JRP851992 KBL851992 KLH851992 KVD851992 LEZ851992 LOV851992 LYR851992 MIN851992 MSJ851992 NCF851992 NMB851992 NVX851992 OFT851992 OPP851992 OZL851992 PJH851992 PTD851992 QCZ851992 QMV851992 QWR851992 RGN851992 RQJ851992 SAF851992 SKB851992 STX851992 TDT851992 TNP851992 TXL851992 UHH851992 URD851992 VAZ851992 VKV851992 VUR851992 WEN851992 WOJ851992 WYF851992 M917528 LT917528 VP917528 AFL917528 APH917528 AZD917528 BIZ917528 BSV917528 CCR917528 CMN917528 CWJ917528 DGF917528 DQB917528 DZX917528 EJT917528 ETP917528 FDL917528 FNH917528 FXD917528 GGZ917528 GQV917528 HAR917528 HKN917528 HUJ917528 IEF917528 IOB917528 IXX917528 JHT917528 JRP917528 KBL917528 KLH917528 KVD917528 LEZ917528 LOV917528 LYR917528 MIN917528 MSJ917528 NCF917528 NMB917528 NVX917528 OFT917528 OPP917528 OZL917528 PJH917528 PTD917528 QCZ917528 QMV917528 QWR917528 RGN917528 RQJ917528 SAF917528 SKB917528 STX917528 TDT917528 TNP917528 TXL917528 UHH917528 URD917528 VAZ917528 VKV917528 VUR917528 WEN917528 WOJ917528 WYF917528 M983064 LT983064 VP983064 AFL983064 APH983064 AZD983064 BIZ983064 BSV983064 CCR983064 CMN983064 CWJ983064 DGF983064 DQB983064 DZX983064 EJT983064 ETP983064 FDL983064 FNH983064 FXD983064 GGZ983064 GQV983064 HAR983064 HKN983064 HUJ983064 IEF983064 IOB983064 IXX983064 JHT983064 JRP983064 KBL983064 KLH983064 KVD983064 LEZ983064 LOV983064 LYR983064 MIN983064 MSJ983064 NCF983064 NMB983064 NVX983064 OFT983064 OPP983064 OZL983064 PJH983064 PTD983064 QCZ983064 QMV983064 QWR983064 RGN983064 RQJ983064 SAF983064 SKB983064 STX983064 TDT983064 TNP983064 TXL983064 UHH983064 URD983064 VAZ983064 VKV983064 VUR983064 WEN983064 WOJ983064 M24 WYF24 WOJ24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WYF28 LT28 VP28 AFL28 APH28 AZD28 BIZ28 BSV28 CCR28 CMN28 CWJ28 DGF28 DQB28 DZX28 EJT28 ETP28 FDL28 FNH28 FXD28 GGZ28 GQV28 HAR28 HKN28 HUJ28 IEF28 IOB28 IXX28 JHT28 JRP28 KBL28 KLH28 KVD28 LEZ28 LOV28 LYR28 MIN28 MSJ28 NCF28 NMB28 NVX28 OFT28 OPP28 OZL28 PJH28 PTD28 QCZ28 QMV28 QWR28 RGN28 RQJ28 SAF28 SKB28 STX28 TDT28 TNP28 TXL28 UHH28 URD28 VAZ28 VKV28 VUR28 WEN28 WOJ28 M2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MA65560:MA65561 VW65560:VW65561 AFS65560:AFS65561 APO65560:APO65561 AZK65560:AZK65561 BJG65560:BJG65561 BTC65560:BTC65561 CCY65560:CCY65561 CMU65560:CMU65561 CWQ65560:CWQ65561 DGM65560:DGM65561 DQI65560:DQI65561 EAE65560:EAE65561 EKA65560:EKA65561 ETW65560:ETW65561 FDS65560:FDS65561 FNO65560:FNO65561 FXK65560:FXK65561 GHG65560:GHG65561 GRC65560:GRC65561 HAY65560:HAY65561 HKU65560:HKU65561 HUQ65560:HUQ65561 IEM65560:IEM65561 IOI65560:IOI65561 IYE65560:IYE65561 JIA65560:JIA65561 JRW65560:JRW65561 KBS65560:KBS65561 KLO65560:KLO65561 KVK65560:KVK65561 LFG65560:LFG65561 LPC65560:LPC65561 LYY65560:LYY65561 MIU65560:MIU65561 MSQ65560:MSQ65561 NCM65560:NCM65561 NMI65560:NMI65561 NWE65560:NWE65561 OGA65560:OGA65561 OPW65560:OPW65561 OZS65560:OZS65561 PJO65560:PJO65561 PTK65560:PTK65561 QDG65560:QDG65561 QNC65560:QNC65561 QWY65560:QWY65561 RGU65560:RGU65561 RQQ65560:RQQ65561 SAM65560:SAM65561 SKI65560:SKI65561 SUE65560:SUE65561 TEA65560:TEA65561 TNW65560:TNW65561 TXS65560:TXS65561 UHO65560:UHO65561 URK65560:URK65561 VBG65560:VBG65561 VLC65560:VLC65561 VUY65560:VUY65561 WEU65560:WEU65561 WOQ65560:WOQ65561 WYM65560:WYM65561 T131096:T131097 MA131096:MA131097 VW131096:VW131097 AFS131096:AFS131097 APO131096:APO131097 AZK131096:AZK131097 BJG131096:BJG131097 BTC131096:BTC131097 CCY131096:CCY131097 CMU131096:CMU131097 CWQ131096:CWQ131097 DGM131096:DGM131097 DQI131096:DQI131097 EAE131096:EAE131097 EKA131096:EKA131097 ETW131096:ETW131097 FDS131096:FDS131097 FNO131096:FNO131097 FXK131096:FXK131097 GHG131096:GHG131097 GRC131096:GRC131097 HAY131096:HAY131097 HKU131096:HKU131097 HUQ131096:HUQ131097 IEM131096:IEM131097 IOI131096:IOI131097 IYE131096:IYE131097 JIA131096:JIA131097 JRW131096:JRW131097 KBS131096:KBS131097 KLO131096:KLO131097 KVK131096:KVK131097 LFG131096:LFG131097 LPC131096:LPC131097 LYY131096:LYY131097 MIU131096:MIU131097 MSQ131096:MSQ131097 NCM131096:NCM131097 NMI131096:NMI131097 NWE131096:NWE131097 OGA131096:OGA131097 OPW131096:OPW131097 OZS131096:OZS131097 PJO131096:PJO131097 PTK131096:PTK131097 QDG131096:QDG131097 QNC131096:QNC131097 QWY131096:QWY131097 RGU131096:RGU131097 RQQ131096:RQQ131097 SAM131096:SAM131097 SKI131096:SKI131097 SUE131096:SUE131097 TEA131096:TEA131097 TNW131096:TNW131097 TXS131096:TXS131097 UHO131096:UHO131097 URK131096:URK131097 VBG131096:VBG131097 VLC131096:VLC131097 VUY131096:VUY131097 WEU131096:WEU131097 WOQ131096:WOQ131097 WYM131096:WYM131097 T196632:T196633 MA196632:MA196633 VW196632:VW196633 AFS196632:AFS196633 APO196632:APO196633 AZK196632:AZK196633 BJG196632:BJG196633 BTC196632:BTC196633 CCY196632:CCY196633 CMU196632:CMU196633 CWQ196632:CWQ196633 DGM196632:DGM196633 DQI196632:DQI196633 EAE196632:EAE196633 EKA196632:EKA196633 ETW196632:ETW196633 FDS196632:FDS196633 FNO196632:FNO196633 FXK196632:FXK196633 GHG196632:GHG196633 GRC196632:GRC196633 HAY196632:HAY196633 HKU196632:HKU196633 HUQ196632:HUQ196633 IEM196632:IEM196633 IOI196632:IOI196633 IYE196632:IYE196633 JIA196632:JIA196633 JRW196632:JRW196633 KBS196632:KBS196633 KLO196632:KLO196633 KVK196632:KVK196633 LFG196632:LFG196633 LPC196632:LPC196633 LYY196632:LYY196633 MIU196632:MIU196633 MSQ196632:MSQ196633 NCM196632:NCM196633 NMI196632:NMI196633 NWE196632:NWE196633 OGA196632:OGA196633 OPW196632:OPW196633 OZS196632:OZS196633 PJO196632:PJO196633 PTK196632:PTK196633 QDG196632:QDG196633 QNC196632:QNC196633 QWY196632:QWY196633 RGU196632:RGU196633 RQQ196632:RQQ196633 SAM196632:SAM196633 SKI196632:SKI196633 SUE196632:SUE196633 TEA196632:TEA196633 TNW196632:TNW196633 TXS196632:TXS196633 UHO196632:UHO196633 URK196632:URK196633 VBG196632:VBG196633 VLC196632:VLC196633 VUY196632:VUY196633 WEU196632:WEU196633 WOQ196632:WOQ196633 WYM196632:WYM196633 T262168:T262169 MA262168:MA262169 VW262168:VW262169 AFS262168:AFS262169 APO262168:APO262169 AZK262168:AZK262169 BJG262168:BJG262169 BTC262168:BTC262169 CCY262168:CCY262169 CMU262168:CMU262169 CWQ262168:CWQ262169 DGM262168:DGM262169 DQI262168:DQI262169 EAE262168:EAE262169 EKA262168:EKA262169 ETW262168:ETW262169 FDS262168:FDS262169 FNO262168:FNO262169 FXK262168:FXK262169 GHG262168:GHG262169 GRC262168:GRC262169 HAY262168:HAY262169 HKU262168:HKU262169 HUQ262168:HUQ262169 IEM262168:IEM262169 IOI262168:IOI262169 IYE262168:IYE262169 JIA262168:JIA262169 JRW262168:JRW262169 KBS262168:KBS262169 KLO262168:KLO262169 KVK262168:KVK262169 LFG262168:LFG262169 LPC262168:LPC262169 LYY262168:LYY262169 MIU262168:MIU262169 MSQ262168:MSQ262169 NCM262168:NCM262169 NMI262168:NMI262169 NWE262168:NWE262169 OGA262168:OGA262169 OPW262168:OPW262169 OZS262168:OZS262169 PJO262168:PJO262169 PTK262168:PTK262169 QDG262168:QDG262169 QNC262168:QNC262169 QWY262168:QWY262169 RGU262168:RGU262169 RQQ262168:RQQ262169 SAM262168:SAM262169 SKI262168:SKI262169 SUE262168:SUE262169 TEA262168:TEA262169 TNW262168:TNW262169 TXS262168:TXS262169 UHO262168:UHO262169 URK262168:URK262169 VBG262168:VBG262169 VLC262168:VLC262169 VUY262168:VUY262169 WEU262168:WEU262169 WOQ262168:WOQ262169 WYM262168:WYM262169 T327704:T327705 MA327704:MA327705 VW327704:VW327705 AFS327704:AFS327705 APO327704:APO327705 AZK327704:AZK327705 BJG327704:BJG327705 BTC327704:BTC327705 CCY327704:CCY327705 CMU327704:CMU327705 CWQ327704:CWQ327705 DGM327704:DGM327705 DQI327704:DQI327705 EAE327704:EAE327705 EKA327704:EKA327705 ETW327704:ETW327705 FDS327704:FDS327705 FNO327704:FNO327705 FXK327704:FXK327705 GHG327704:GHG327705 GRC327704:GRC327705 HAY327704:HAY327705 HKU327704:HKU327705 HUQ327704:HUQ327705 IEM327704:IEM327705 IOI327704:IOI327705 IYE327704:IYE327705 JIA327704:JIA327705 JRW327704:JRW327705 KBS327704:KBS327705 KLO327704:KLO327705 KVK327704:KVK327705 LFG327704:LFG327705 LPC327704:LPC327705 LYY327704:LYY327705 MIU327704:MIU327705 MSQ327704:MSQ327705 NCM327704:NCM327705 NMI327704:NMI327705 NWE327704:NWE327705 OGA327704:OGA327705 OPW327704:OPW327705 OZS327704:OZS327705 PJO327704:PJO327705 PTK327704:PTK327705 QDG327704:QDG327705 QNC327704:QNC327705 QWY327704:QWY327705 RGU327704:RGU327705 RQQ327704:RQQ327705 SAM327704:SAM327705 SKI327704:SKI327705 SUE327704:SUE327705 TEA327704:TEA327705 TNW327704:TNW327705 TXS327704:TXS327705 UHO327704:UHO327705 URK327704:URK327705 VBG327704:VBG327705 VLC327704:VLC327705 VUY327704:VUY327705 WEU327704:WEU327705 WOQ327704:WOQ327705 WYM327704:WYM327705 T393240:T393241 MA393240:MA393241 VW393240:VW393241 AFS393240:AFS393241 APO393240:APO393241 AZK393240:AZK393241 BJG393240:BJG393241 BTC393240:BTC393241 CCY393240:CCY393241 CMU393240:CMU393241 CWQ393240:CWQ393241 DGM393240:DGM393241 DQI393240:DQI393241 EAE393240:EAE393241 EKA393240:EKA393241 ETW393240:ETW393241 FDS393240:FDS393241 FNO393240:FNO393241 FXK393240:FXK393241 GHG393240:GHG393241 GRC393240:GRC393241 HAY393240:HAY393241 HKU393240:HKU393241 HUQ393240:HUQ393241 IEM393240:IEM393241 IOI393240:IOI393241 IYE393240:IYE393241 JIA393240:JIA393241 JRW393240:JRW393241 KBS393240:KBS393241 KLO393240:KLO393241 KVK393240:KVK393241 LFG393240:LFG393241 LPC393240:LPC393241 LYY393240:LYY393241 MIU393240:MIU393241 MSQ393240:MSQ393241 NCM393240:NCM393241 NMI393240:NMI393241 NWE393240:NWE393241 OGA393240:OGA393241 OPW393240:OPW393241 OZS393240:OZS393241 PJO393240:PJO393241 PTK393240:PTK393241 QDG393240:QDG393241 QNC393240:QNC393241 QWY393240:QWY393241 RGU393240:RGU393241 RQQ393240:RQQ393241 SAM393240:SAM393241 SKI393240:SKI393241 SUE393240:SUE393241 TEA393240:TEA393241 TNW393240:TNW393241 TXS393240:TXS393241 UHO393240:UHO393241 URK393240:URK393241 VBG393240:VBG393241 VLC393240:VLC393241 VUY393240:VUY393241 WEU393240:WEU393241 WOQ393240:WOQ393241 WYM393240:WYM393241 T458776:T458777 MA458776:MA458777 VW458776:VW458777 AFS458776:AFS458777 APO458776:APO458777 AZK458776:AZK458777 BJG458776:BJG458777 BTC458776:BTC458777 CCY458776:CCY458777 CMU458776:CMU458777 CWQ458776:CWQ458777 DGM458776:DGM458777 DQI458776:DQI458777 EAE458776:EAE458777 EKA458776:EKA458777 ETW458776:ETW458777 FDS458776:FDS458777 FNO458776:FNO458777 FXK458776:FXK458777 GHG458776:GHG458777 GRC458776:GRC458777 HAY458776:HAY458777 HKU458776:HKU458777 HUQ458776:HUQ458777 IEM458776:IEM458777 IOI458776:IOI458777 IYE458776:IYE458777 JIA458776:JIA458777 JRW458776:JRW458777 KBS458776:KBS458777 KLO458776:KLO458777 KVK458776:KVK458777 LFG458776:LFG458777 LPC458776:LPC458777 LYY458776:LYY458777 MIU458776:MIU458777 MSQ458776:MSQ458777 NCM458776:NCM458777 NMI458776:NMI458777 NWE458776:NWE458777 OGA458776:OGA458777 OPW458776:OPW458777 OZS458776:OZS458777 PJO458776:PJO458777 PTK458776:PTK458777 QDG458776:QDG458777 QNC458776:QNC458777 QWY458776:QWY458777 RGU458776:RGU458777 RQQ458776:RQQ458777 SAM458776:SAM458777 SKI458776:SKI458777 SUE458776:SUE458777 TEA458776:TEA458777 TNW458776:TNW458777 TXS458776:TXS458777 UHO458776:UHO458777 URK458776:URK458777 VBG458776:VBG458777 VLC458776:VLC458777 VUY458776:VUY458777 WEU458776:WEU458777 WOQ458776:WOQ458777 WYM458776:WYM458777 T524312:T524313 MA524312:MA524313 VW524312:VW524313 AFS524312:AFS524313 APO524312:APO524313 AZK524312:AZK524313 BJG524312:BJG524313 BTC524312:BTC524313 CCY524312:CCY524313 CMU524312:CMU524313 CWQ524312:CWQ524313 DGM524312:DGM524313 DQI524312:DQI524313 EAE524312:EAE524313 EKA524312:EKA524313 ETW524312:ETW524313 FDS524312:FDS524313 FNO524312:FNO524313 FXK524312:FXK524313 GHG524312:GHG524313 GRC524312:GRC524313 HAY524312:HAY524313 HKU524312:HKU524313 HUQ524312:HUQ524313 IEM524312:IEM524313 IOI524312:IOI524313 IYE524312:IYE524313 JIA524312:JIA524313 JRW524312:JRW524313 KBS524312:KBS524313 KLO524312:KLO524313 KVK524312:KVK524313 LFG524312:LFG524313 LPC524312:LPC524313 LYY524312:LYY524313 MIU524312:MIU524313 MSQ524312:MSQ524313 NCM524312:NCM524313 NMI524312:NMI524313 NWE524312:NWE524313 OGA524312:OGA524313 OPW524312:OPW524313 OZS524312:OZS524313 PJO524312:PJO524313 PTK524312:PTK524313 QDG524312:QDG524313 QNC524312:QNC524313 QWY524312:QWY524313 RGU524312:RGU524313 RQQ524312:RQQ524313 SAM524312:SAM524313 SKI524312:SKI524313 SUE524312:SUE524313 TEA524312:TEA524313 TNW524312:TNW524313 TXS524312:TXS524313 UHO524312:UHO524313 URK524312:URK524313 VBG524312:VBG524313 VLC524312:VLC524313 VUY524312:VUY524313 WEU524312:WEU524313 WOQ524312:WOQ524313 WYM524312:WYM524313 T589848:T589849 MA589848:MA589849 VW589848:VW589849 AFS589848:AFS589849 APO589848:APO589849 AZK589848:AZK589849 BJG589848:BJG589849 BTC589848:BTC589849 CCY589848:CCY589849 CMU589848:CMU589849 CWQ589848:CWQ589849 DGM589848:DGM589849 DQI589848:DQI589849 EAE589848:EAE589849 EKA589848:EKA589849 ETW589848:ETW589849 FDS589848:FDS589849 FNO589848:FNO589849 FXK589848:FXK589849 GHG589848:GHG589849 GRC589848:GRC589849 HAY589848:HAY589849 HKU589848:HKU589849 HUQ589848:HUQ589849 IEM589848:IEM589849 IOI589848:IOI589849 IYE589848:IYE589849 JIA589848:JIA589849 JRW589848:JRW589849 KBS589848:KBS589849 KLO589848:KLO589849 KVK589848:KVK589849 LFG589848:LFG589849 LPC589848:LPC589849 LYY589848:LYY589849 MIU589848:MIU589849 MSQ589848:MSQ589849 NCM589848:NCM589849 NMI589848:NMI589849 NWE589848:NWE589849 OGA589848:OGA589849 OPW589848:OPW589849 OZS589848:OZS589849 PJO589848:PJO589849 PTK589848:PTK589849 QDG589848:QDG589849 QNC589848:QNC589849 QWY589848:QWY589849 RGU589848:RGU589849 RQQ589848:RQQ589849 SAM589848:SAM589849 SKI589848:SKI589849 SUE589848:SUE589849 TEA589848:TEA589849 TNW589848:TNW589849 TXS589848:TXS589849 UHO589848:UHO589849 URK589848:URK589849 VBG589848:VBG589849 VLC589848:VLC589849 VUY589848:VUY589849 WEU589848:WEU589849 WOQ589848:WOQ589849 WYM589848:WYM589849 T655384:T655385 MA655384:MA655385 VW655384:VW655385 AFS655384:AFS655385 APO655384:APO655385 AZK655384:AZK655385 BJG655384:BJG655385 BTC655384:BTC655385 CCY655384:CCY655385 CMU655384:CMU655385 CWQ655384:CWQ655385 DGM655384:DGM655385 DQI655384:DQI655385 EAE655384:EAE655385 EKA655384:EKA655385 ETW655384:ETW655385 FDS655384:FDS655385 FNO655384:FNO655385 FXK655384:FXK655385 GHG655384:GHG655385 GRC655384:GRC655385 HAY655384:HAY655385 HKU655384:HKU655385 HUQ655384:HUQ655385 IEM655384:IEM655385 IOI655384:IOI655385 IYE655384:IYE655385 JIA655384:JIA655385 JRW655384:JRW655385 KBS655384:KBS655385 KLO655384:KLO655385 KVK655384:KVK655385 LFG655384:LFG655385 LPC655384:LPC655385 LYY655384:LYY655385 MIU655384:MIU655385 MSQ655384:MSQ655385 NCM655384:NCM655385 NMI655384:NMI655385 NWE655384:NWE655385 OGA655384:OGA655385 OPW655384:OPW655385 OZS655384:OZS655385 PJO655384:PJO655385 PTK655384:PTK655385 QDG655384:QDG655385 QNC655384:QNC655385 QWY655384:QWY655385 RGU655384:RGU655385 RQQ655384:RQQ655385 SAM655384:SAM655385 SKI655384:SKI655385 SUE655384:SUE655385 TEA655384:TEA655385 TNW655384:TNW655385 TXS655384:TXS655385 UHO655384:UHO655385 URK655384:URK655385 VBG655384:VBG655385 VLC655384:VLC655385 VUY655384:VUY655385 WEU655384:WEU655385 WOQ655384:WOQ655385 WYM655384:WYM655385 T720920:T720921 MA720920:MA720921 VW720920:VW720921 AFS720920:AFS720921 APO720920:APO720921 AZK720920:AZK720921 BJG720920:BJG720921 BTC720920:BTC720921 CCY720920:CCY720921 CMU720920:CMU720921 CWQ720920:CWQ720921 DGM720920:DGM720921 DQI720920:DQI720921 EAE720920:EAE720921 EKA720920:EKA720921 ETW720920:ETW720921 FDS720920:FDS720921 FNO720920:FNO720921 FXK720920:FXK720921 GHG720920:GHG720921 GRC720920:GRC720921 HAY720920:HAY720921 HKU720920:HKU720921 HUQ720920:HUQ720921 IEM720920:IEM720921 IOI720920:IOI720921 IYE720920:IYE720921 JIA720920:JIA720921 JRW720920:JRW720921 KBS720920:KBS720921 KLO720920:KLO720921 KVK720920:KVK720921 LFG720920:LFG720921 LPC720920:LPC720921 LYY720920:LYY720921 MIU720920:MIU720921 MSQ720920:MSQ720921 NCM720920:NCM720921 NMI720920:NMI720921 NWE720920:NWE720921 OGA720920:OGA720921 OPW720920:OPW720921 OZS720920:OZS720921 PJO720920:PJO720921 PTK720920:PTK720921 QDG720920:QDG720921 QNC720920:QNC720921 QWY720920:QWY720921 RGU720920:RGU720921 RQQ720920:RQQ720921 SAM720920:SAM720921 SKI720920:SKI720921 SUE720920:SUE720921 TEA720920:TEA720921 TNW720920:TNW720921 TXS720920:TXS720921 UHO720920:UHO720921 URK720920:URK720921 VBG720920:VBG720921 VLC720920:VLC720921 VUY720920:VUY720921 WEU720920:WEU720921 WOQ720920:WOQ720921 WYM720920:WYM720921 T786456:T786457 MA786456:MA786457 VW786456:VW786457 AFS786456:AFS786457 APO786456:APO786457 AZK786456:AZK786457 BJG786456:BJG786457 BTC786456:BTC786457 CCY786456:CCY786457 CMU786456:CMU786457 CWQ786456:CWQ786457 DGM786456:DGM786457 DQI786456:DQI786457 EAE786456:EAE786457 EKA786456:EKA786457 ETW786456:ETW786457 FDS786456:FDS786457 FNO786456:FNO786457 FXK786456:FXK786457 GHG786456:GHG786457 GRC786456:GRC786457 HAY786456:HAY786457 HKU786456:HKU786457 HUQ786456:HUQ786457 IEM786456:IEM786457 IOI786456:IOI786457 IYE786456:IYE786457 JIA786456:JIA786457 JRW786456:JRW786457 KBS786456:KBS786457 KLO786456:KLO786457 KVK786456:KVK786457 LFG786456:LFG786457 LPC786456:LPC786457 LYY786456:LYY786457 MIU786456:MIU786457 MSQ786456:MSQ786457 NCM786456:NCM786457 NMI786456:NMI786457 NWE786456:NWE786457 OGA786456:OGA786457 OPW786456:OPW786457 OZS786456:OZS786457 PJO786456:PJO786457 PTK786456:PTK786457 QDG786456:QDG786457 QNC786456:QNC786457 QWY786456:QWY786457 RGU786456:RGU786457 RQQ786456:RQQ786457 SAM786456:SAM786457 SKI786456:SKI786457 SUE786456:SUE786457 TEA786456:TEA786457 TNW786456:TNW786457 TXS786456:TXS786457 UHO786456:UHO786457 URK786456:URK786457 VBG786456:VBG786457 VLC786456:VLC786457 VUY786456:VUY786457 WEU786456:WEU786457 WOQ786456:WOQ786457 WYM786456:WYM786457 T851992:T851993 MA851992:MA851993 VW851992:VW851993 AFS851992:AFS851993 APO851992:APO851993 AZK851992:AZK851993 BJG851992:BJG851993 BTC851992:BTC851993 CCY851992:CCY851993 CMU851992:CMU851993 CWQ851992:CWQ851993 DGM851992:DGM851993 DQI851992:DQI851993 EAE851992:EAE851993 EKA851992:EKA851993 ETW851992:ETW851993 FDS851992:FDS851993 FNO851992:FNO851993 FXK851992:FXK851993 GHG851992:GHG851993 GRC851992:GRC851993 HAY851992:HAY851993 HKU851992:HKU851993 HUQ851992:HUQ851993 IEM851992:IEM851993 IOI851992:IOI851993 IYE851992:IYE851993 JIA851992:JIA851993 JRW851992:JRW851993 KBS851992:KBS851993 KLO851992:KLO851993 KVK851992:KVK851993 LFG851992:LFG851993 LPC851992:LPC851993 LYY851992:LYY851993 MIU851992:MIU851993 MSQ851992:MSQ851993 NCM851992:NCM851993 NMI851992:NMI851993 NWE851992:NWE851993 OGA851992:OGA851993 OPW851992:OPW851993 OZS851992:OZS851993 PJO851992:PJO851993 PTK851992:PTK851993 QDG851992:QDG851993 QNC851992:QNC851993 QWY851992:QWY851993 RGU851992:RGU851993 RQQ851992:RQQ851993 SAM851992:SAM851993 SKI851992:SKI851993 SUE851992:SUE851993 TEA851992:TEA851993 TNW851992:TNW851993 TXS851992:TXS851993 UHO851992:UHO851993 URK851992:URK851993 VBG851992:VBG851993 VLC851992:VLC851993 VUY851992:VUY851993 WEU851992:WEU851993 WOQ851992:WOQ851993 WYM851992:WYM851993 T917528:T917529 MA917528:MA917529 VW917528:VW917529 AFS917528:AFS917529 APO917528:APO917529 AZK917528:AZK917529 BJG917528:BJG917529 BTC917528:BTC917529 CCY917528:CCY917529 CMU917528:CMU917529 CWQ917528:CWQ917529 DGM917528:DGM917529 DQI917528:DQI917529 EAE917528:EAE917529 EKA917528:EKA917529 ETW917528:ETW917529 FDS917528:FDS917529 FNO917528:FNO917529 FXK917528:FXK917529 GHG917528:GHG917529 GRC917528:GRC917529 HAY917528:HAY917529 HKU917528:HKU917529 HUQ917528:HUQ917529 IEM917528:IEM917529 IOI917528:IOI917529 IYE917528:IYE917529 JIA917528:JIA917529 JRW917528:JRW917529 KBS917528:KBS917529 KLO917528:KLO917529 KVK917528:KVK917529 LFG917528:LFG917529 LPC917528:LPC917529 LYY917528:LYY917529 MIU917528:MIU917529 MSQ917528:MSQ917529 NCM917528:NCM917529 NMI917528:NMI917529 NWE917528:NWE917529 OGA917528:OGA917529 OPW917528:OPW917529 OZS917528:OZS917529 PJO917528:PJO917529 PTK917528:PTK917529 QDG917528:QDG917529 QNC917528:QNC917529 QWY917528:QWY917529 RGU917528:RGU917529 RQQ917528:RQQ917529 SAM917528:SAM917529 SKI917528:SKI917529 SUE917528:SUE917529 TEA917528:TEA917529 TNW917528:TNW917529 TXS917528:TXS917529 UHO917528:UHO917529 URK917528:URK917529 VBG917528:VBG917529 VLC917528:VLC917529 VUY917528:VUY917529 WEU917528:WEU917529 WOQ917528:WOQ917529 WYM917528:WYM917529 T983064:T983065 MA983064:MA983065 VW983064:VW983065 AFS983064:AFS983065 APO983064:APO983065 AZK983064:AZK983065 BJG983064:BJG983065 BTC983064:BTC983065 CCY983064:CCY983065 CMU983064:CMU983065 CWQ983064:CWQ983065 DGM983064:DGM983065 DQI983064:DQI983065 EAE983064:EAE983065 EKA983064:EKA983065 ETW983064:ETW983065 FDS983064:FDS983065 FNO983064:FNO983065 FXK983064:FXK983065 GHG983064:GHG983065 GRC983064:GRC983065 HAY983064:HAY983065 HKU983064:HKU983065 HUQ983064:HUQ983065 IEM983064:IEM983065 IOI983064:IOI983065 IYE983064:IYE983065 JIA983064:JIA983065 JRW983064:JRW983065 KBS983064:KBS983065 KLO983064:KLO983065 KVK983064:KVK983065 LFG983064:LFG983065 LPC983064:LPC983065 LYY983064:LYY983065 MIU983064:MIU983065 MSQ983064:MSQ983065 NCM983064:NCM983065 NMI983064:NMI983065 NWE983064:NWE983065 OGA983064:OGA983065 OPW983064:OPW983065 OZS983064:OZS983065 PJO983064:PJO983065 PTK983064:PTK983065 QDG983064:QDG983065 QNC983064:QNC983065 QWY983064:QWY983065 RGU983064:RGU983065 RQQ983064:RQQ983065 SAM983064:SAM983065 SKI983064:SKI983065 SUE983064:SUE983065 TEA983064:TEA983065 TNW983064:TNW983065 TXS983064:TXS983065 UHO983064:UHO983065 URK983064:URK983065 VBG983064:VBG983065 VLC983064:VLC983065 VUY983064:VUY983065 WEU983064:WEU983065 WOQ983064:WOQ983065 WYM983064:WYM983065 WYK983064:WYK983065 R65560:R65561 LY65560:LY65561 VU65560:VU65561 AFQ65560:AFQ65561 APM65560:APM65561 AZI65560:AZI65561 BJE65560:BJE65561 BTA65560:BTA65561 CCW65560:CCW65561 CMS65560:CMS65561 CWO65560:CWO65561 DGK65560:DGK65561 DQG65560:DQG65561 EAC65560:EAC65561 EJY65560:EJY65561 ETU65560:ETU65561 FDQ65560:FDQ65561 FNM65560:FNM65561 FXI65560:FXI65561 GHE65560:GHE65561 GRA65560:GRA65561 HAW65560:HAW65561 HKS65560:HKS65561 HUO65560:HUO65561 IEK65560:IEK65561 IOG65560:IOG65561 IYC65560:IYC65561 JHY65560:JHY65561 JRU65560:JRU65561 KBQ65560:KBQ65561 KLM65560:KLM65561 KVI65560:KVI65561 LFE65560:LFE65561 LPA65560:LPA65561 LYW65560:LYW65561 MIS65560:MIS65561 MSO65560:MSO65561 NCK65560:NCK65561 NMG65560:NMG65561 NWC65560:NWC65561 OFY65560:OFY65561 OPU65560:OPU65561 OZQ65560:OZQ65561 PJM65560:PJM65561 PTI65560:PTI65561 QDE65560:QDE65561 QNA65560:QNA65561 QWW65560:QWW65561 RGS65560:RGS65561 RQO65560:RQO65561 SAK65560:SAK65561 SKG65560:SKG65561 SUC65560:SUC65561 TDY65560:TDY65561 TNU65560:TNU65561 TXQ65560:TXQ65561 UHM65560:UHM65561 URI65560:URI65561 VBE65560:VBE65561 VLA65560:VLA65561 VUW65560:VUW65561 WES65560:WES65561 WOO65560:WOO65561 WYK65560:WYK65561 R131096:R131097 LY131096:LY131097 VU131096:VU131097 AFQ131096:AFQ131097 APM131096:APM131097 AZI131096:AZI131097 BJE131096:BJE131097 BTA131096:BTA131097 CCW131096:CCW131097 CMS131096:CMS131097 CWO131096:CWO131097 DGK131096:DGK131097 DQG131096:DQG131097 EAC131096:EAC131097 EJY131096:EJY131097 ETU131096:ETU131097 FDQ131096:FDQ131097 FNM131096:FNM131097 FXI131096:FXI131097 GHE131096:GHE131097 GRA131096:GRA131097 HAW131096:HAW131097 HKS131096:HKS131097 HUO131096:HUO131097 IEK131096:IEK131097 IOG131096:IOG131097 IYC131096:IYC131097 JHY131096:JHY131097 JRU131096:JRU131097 KBQ131096:KBQ131097 KLM131096:KLM131097 KVI131096:KVI131097 LFE131096:LFE131097 LPA131096:LPA131097 LYW131096:LYW131097 MIS131096:MIS131097 MSO131096:MSO131097 NCK131096:NCK131097 NMG131096:NMG131097 NWC131096:NWC131097 OFY131096:OFY131097 OPU131096:OPU131097 OZQ131096:OZQ131097 PJM131096:PJM131097 PTI131096:PTI131097 QDE131096:QDE131097 QNA131096:QNA131097 QWW131096:QWW131097 RGS131096:RGS131097 RQO131096:RQO131097 SAK131096:SAK131097 SKG131096:SKG131097 SUC131096:SUC131097 TDY131096:TDY131097 TNU131096:TNU131097 TXQ131096:TXQ131097 UHM131096:UHM131097 URI131096:URI131097 VBE131096:VBE131097 VLA131096:VLA131097 VUW131096:VUW131097 WES131096:WES131097 WOO131096:WOO131097 WYK131096:WYK131097 R196632:R196633 LY196632:LY196633 VU196632:VU196633 AFQ196632:AFQ196633 APM196632:APM196633 AZI196632:AZI196633 BJE196632:BJE196633 BTA196632:BTA196633 CCW196632:CCW196633 CMS196632:CMS196633 CWO196632:CWO196633 DGK196632:DGK196633 DQG196632:DQG196633 EAC196632:EAC196633 EJY196632:EJY196633 ETU196632:ETU196633 FDQ196632:FDQ196633 FNM196632:FNM196633 FXI196632:FXI196633 GHE196632:GHE196633 GRA196632:GRA196633 HAW196632:HAW196633 HKS196632:HKS196633 HUO196632:HUO196633 IEK196632:IEK196633 IOG196632:IOG196633 IYC196632:IYC196633 JHY196632:JHY196633 JRU196632:JRU196633 KBQ196632:KBQ196633 KLM196632:KLM196633 KVI196632:KVI196633 LFE196632:LFE196633 LPA196632:LPA196633 LYW196632:LYW196633 MIS196632:MIS196633 MSO196632:MSO196633 NCK196632:NCK196633 NMG196632:NMG196633 NWC196632:NWC196633 OFY196632:OFY196633 OPU196632:OPU196633 OZQ196632:OZQ196633 PJM196632:PJM196633 PTI196632:PTI196633 QDE196632:QDE196633 QNA196632:QNA196633 QWW196632:QWW196633 RGS196632:RGS196633 RQO196632:RQO196633 SAK196632:SAK196633 SKG196632:SKG196633 SUC196632:SUC196633 TDY196632:TDY196633 TNU196632:TNU196633 TXQ196632:TXQ196633 UHM196632:UHM196633 URI196632:URI196633 VBE196632:VBE196633 VLA196632:VLA196633 VUW196632:VUW196633 WES196632:WES196633 WOO196632:WOO196633 WYK196632:WYK196633 R262168:R262169 LY262168:LY262169 VU262168:VU262169 AFQ262168:AFQ262169 APM262168:APM262169 AZI262168:AZI262169 BJE262168:BJE262169 BTA262168:BTA262169 CCW262168:CCW262169 CMS262168:CMS262169 CWO262168:CWO262169 DGK262168:DGK262169 DQG262168:DQG262169 EAC262168:EAC262169 EJY262168:EJY262169 ETU262168:ETU262169 FDQ262168:FDQ262169 FNM262168:FNM262169 FXI262168:FXI262169 GHE262168:GHE262169 GRA262168:GRA262169 HAW262168:HAW262169 HKS262168:HKS262169 HUO262168:HUO262169 IEK262168:IEK262169 IOG262168:IOG262169 IYC262168:IYC262169 JHY262168:JHY262169 JRU262168:JRU262169 KBQ262168:KBQ262169 KLM262168:KLM262169 KVI262168:KVI262169 LFE262168:LFE262169 LPA262168:LPA262169 LYW262168:LYW262169 MIS262168:MIS262169 MSO262168:MSO262169 NCK262168:NCK262169 NMG262168:NMG262169 NWC262168:NWC262169 OFY262168:OFY262169 OPU262168:OPU262169 OZQ262168:OZQ262169 PJM262168:PJM262169 PTI262168:PTI262169 QDE262168:QDE262169 QNA262168:QNA262169 QWW262168:QWW262169 RGS262168:RGS262169 RQO262168:RQO262169 SAK262168:SAK262169 SKG262168:SKG262169 SUC262168:SUC262169 TDY262168:TDY262169 TNU262168:TNU262169 TXQ262168:TXQ262169 UHM262168:UHM262169 URI262168:URI262169 VBE262168:VBE262169 VLA262168:VLA262169 VUW262168:VUW262169 WES262168:WES262169 WOO262168:WOO262169 WYK262168:WYK262169 R327704:R327705 LY327704:LY327705 VU327704:VU327705 AFQ327704:AFQ327705 APM327704:APM327705 AZI327704:AZI327705 BJE327704:BJE327705 BTA327704:BTA327705 CCW327704:CCW327705 CMS327704:CMS327705 CWO327704:CWO327705 DGK327704:DGK327705 DQG327704:DQG327705 EAC327704:EAC327705 EJY327704:EJY327705 ETU327704:ETU327705 FDQ327704:FDQ327705 FNM327704:FNM327705 FXI327704:FXI327705 GHE327704:GHE327705 GRA327704:GRA327705 HAW327704:HAW327705 HKS327704:HKS327705 HUO327704:HUO327705 IEK327704:IEK327705 IOG327704:IOG327705 IYC327704:IYC327705 JHY327704:JHY327705 JRU327704:JRU327705 KBQ327704:KBQ327705 KLM327704:KLM327705 KVI327704:KVI327705 LFE327704:LFE327705 LPA327704:LPA327705 LYW327704:LYW327705 MIS327704:MIS327705 MSO327704:MSO327705 NCK327704:NCK327705 NMG327704:NMG327705 NWC327704:NWC327705 OFY327704:OFY327705 OPU327704:OPU327705 OZQ327704:OZQ327705 PJM327704:PJM327705 PTI327704:PTI327705 QDE327704:QDE327705 QNA327704:QNA327705 QWW327704:QWW327705 RGS327704:RGS327705 RQO327704:RQO327705 SAK327704:SAK327705 SKG327704:SKG327705 SUC327704:SUC327705 TDY327704:TDY327705 TNU327704:TNU327705 TXQ327704:TXQ327705 UHM327704:UHM327705 URI327704:URI327705 VBE327704:VBE327705 VLA327704:VLA327705 VUW327704:VUW327705 WES327704:WES327705 WOO327704:WOO327705 WYK327704:WYK327705 R393240:R393241 LY393240:LY393241 VU393240:VU393241 AFQ393240:AFQ393241 APM393240:APM393241 AZI393240:AZI393241 BJE393240:BJE393241 BTA393240:BTA393241 CCW393240:CCW393241 CMS393240:CMS393241 CWO393240:CWO393241 DGK393240:DGK393241 DQG393240:DQG393241 EAC393240:EAC393241 EJY393240:EJY393241 ETU393240:ETU393241 FDQ393240:FDQ393241 FNM393240:FNM393241 FXI393240:FXI393241 GHE393240:GHE393241 GRA393240:GRA393241 HAW393240:HAW393241 HKS393240:HKS393241 HUO393240:HUO393241 IEK393240:IEK393241 IOG393240:IOG393241 IYC393240:IYC393241 JHY393240:JHY393241 JRU393240:JRU393241 KBQ393240:KBQ393241 KLM393240:KLM393241 KVI393240:KVI393241 LFE393240:LFE393241 LPA393240:LPA393241 LYW393240:LYW393241 MIS393240:MIS393241 MSO393240:MSO393241 NCK393240:NCK393241 NMG393240:NMG393241 NWC393240:NWC393241 OFY393240:OFY393241 OPU393240:OPU393241 OZQ393240:OZQ393241 PJM393240:PJM393241 PTI393240:PTI393241 QDE393240:QDE393241 QNA393240:QNA393241 QWW393240:QWW393241 RGS393240:RGS393241 RQO393240:RQO393241 SAK393240:SAK393241 SKG393240:SKG393241 SUC393240:SUC393241 TDY393240:TDY393241 TNU393240:TNU393241 TXQ393240:TXQ393241 UHM393240:UHM393241 URI393240:URI393241 VBE393240:VBE393241 VLA393240:VLA393241 VUW393240:VUW393241 WES393240:WES393241 WOO393240:WOO393241 WYK393240:WYK393241 R458776:R458777 LY458776:LY458777 VU458776:VU458777 AFQ458776:AFQ458777 APM458776:APM458777 AZI458776:AZI458777 BJE458776:BJE458777 BTA458776:BTA458777 CCW458776:CCW458777 CMS458776:CMS458777 CWO458776:CWO458777 DGK458776:DGK458777 DQG458776:DQG458777 EAC458776:EAC458777 EJY458776:EJY458777 ETU458776:ETU458777 FDQ458776:FDQ458777 FNM458776:FNM458777 FXI458776:FXI458777 GHE458776:GHE458777 GRA458776:GRA458777 HAW458776:HAW458777 HKS458776:HKS458777 HUO458776:HUO458777 IEK458776:IEK458777 IOG458776:IOG458777 IYC458776:IYC458777 JHY458776:JHY458777 JRU458776:JRU458777 KBQ458776:KBQ458777 KLM458776:KLM458777 KVI458776:KVI458777 LFE458776:LFE458777 LPA458776:LPA458777 LYW458776:LYW458777 MIS458776:MIS458777 MSO458776:MSO458777 NCK458776:NCK458777 NMG458776:NMG458777 NWC458776:NWC458777 OFY458776:OFY458777 OPU458776:OPU458777 OZQ458776:OZQ458777 PJM458776:PJM458777 PTI458776:PTI458777 QDE458776:QDE458777 QNA458776:QNA458777 QWW458776:QWW458777 RGS458776:RGS458777 RQO458776:RQO458777 SAK458776:SAK458777 SKG458776:SKG458777 SUC458776:SUC458777 TDY458776:TDY458777 TNU458776:TNU458777 TXQ458776:TXQ458777 UHM458776:UHM458777 URI458776:URI458777 VBE458776:VBE458777 VLA458776:VLA458777 VUW458776:VUW458777 WES458776:WES458777 WOO458776:WOO458777 WYK458776:WYK458777 R524312:R524313 LY524312:LY524313 VU524312:VU524313 AFQ524312:AFQ524313 APM524312:APM524313 AZI524312:AZI524313 BJE524312:BJE524313 BTA524312:BTA524313 CCW524312:CCW524313 CMS524312:CMS524313 CWO524312:CWO524313 DGK524312:DGK524313 DQG524312:DQG524313 EAC524312:EAC524313 EJY524312:EJY524313 ETU524312:ETU524313 FDQ524312:FDQ524313 FNM524312:FNM524313 FXI524312:FXI524313 GHE524312:GHE524313 GRA524312:GRA524313 HAW524312:HAW524313 HKS524312:HKS524313 HUO524312:HUO524313 IEK524312:IEK524313 IOG524312:IOG524313 IYC524312:IYC524313 JHY524312:JHY524313 JRU524312:JRU524313 KBQ524312:KBQ524313 KLM524312:KLM524313 KVI524312:KVI524313 LFE524312:LFE524313 LPA524312:LPA524313 LYW524312:LYW524313 MIS524312:MIS524313 MSO524312:MSO524313 NCK524312:NCK524313 NMG524312:NMG524313 NWC524312:NWC524313 OFY524312:OFY524313 OPU524312:OPU524313 OZQ524312:OZQ524313 PJM524312:PJM524313 PTI524312:PTI524313 QDE524312:QDE524313 QNA524312:QNA524313 QWW524312:QWW524313 RGS524312:RGS524313 RQO524312:RQO524313 SAK524312:SAK524313 SKG524312:SKG524313 SUC524312:SUC524313 TDY524312:TDY524313 TNU524312:TNU524313 TXQ524312:TXQ524313 UHM524312:UHM524313 URI524312:URI524313 VBE524312:VBE524313 VLA524312:VLA524313 VUW524312:VUW524313 WES524312:WES524313 WOO524312:WOO524313 WYK524312:WYK524313 R589848:R589849 LY589848:LY589849 VU589848:VU589849 AFQ589848:AFQ589849 APM589848:APM589849 AZI589848:AZI589849 BJE589848:BJE589849 BTA589848:BTA589849 CCW589848:CCW589849 CMS589848:CMS589849 CWO589848:CWO589849 DGK589848:DGK589849 DQG589848:DQG589849 EAC589848:EAC589849 EJY589848:EJY589849 ETU589848:ETU589849 FDQ589848:FDQ589849 FNM589848:FNM589849 FXI589848:FXI589849 GHE589848:GHE589849 GRA589848:GRA589849 HAW589848:HAW589849 HKS589848:HKS589849 HUO589848:HUO589849 IEK589848:IEK589849 IOG589848:IOG589849 IYC589848:IYC589849 JHY589848:JHY589849 JRU589848:JRU589849 KBQ589848:KBQ589849 KLM589848:KLM589849 KVI589848:KVI589849 LFE589848:LFE589849 LPA589848:LPA589849 LYW589848:LYW589849 MIS589848:MIS589849 MSO589848:MSO589849 NCK589848:NCK589849 NMG589848:NMG589849 NWC589848:NWC589849 OFY589848:OFY589849 OPU589848:OPU589849 OZQ589848:OZQ589849 PJM589848:PJM589849 PTI589848:PTI589849 QDE589848:QDE589849 QNA589848:QNA589849 QWW589848:QWW589849 RGS589848:RGS589849 RQO589848:RQO589849 SAK589848:SAK589849 SKG589848:SKG589849 SUC589848:SUC589849 TDY589848:TDY589849 TNU589848:TNU589849 TXQ589848:TXQ589849 UHM589848:UHM589849 URI589848:URI589849 VBE589848:VBE589849 VLA589848:VLA589849 VUW589848:VUW589849 WES589848:WES589849 WOO589848:WOO589849 WYK589848:WYK589849 R655384:R655385 LY655384:LY655385 VU655384:VU655385 AFQ655384:AFQ655385 APM655384:APM655385 AZI655384:AZI655385 BJE655384:BJE655385 BTA655384:BTA655385 CCW655384:CCW655385 CMS655384:CMS655385 CWO655384:CWO655385 DGK655384:DGK655385 DQG655384:DQG655385 EAC655384:EAC655385 EJY655384:EJY655385 ETU655384:ETU655385 FDQ655384:FDQ655385 FNM655384:FNM655385 FXI655384:FXI655385 GHE655384:GHE655385 GRA655384:GRA655385 HAW655384:HAW655385 HKS655384:HKS655385 HUO655384:HUO655385 IEK655384:IEK655385 IOG655384:IOG655385 IYC655384:IYC655385 JHY655384:JHY655385 JRU655384:JRU655385 KBQ655384:KBQ655385 KLM655384:KLM655385 KVI655384:KVI655385 LFE655384:LFE655385 LPA655384:LPA655385 LYW655384:LYW655385 MIS655384:MIS655385 MSO655384:MSO655385 NCK655384:NCK655385 NMG655384:NMG655385 NWC655384:NWC655385 OFY655384:OFY655385 OPU655384:OPU655385 OZQ655384:OZQ655385 PJM655384:PJM655385 PTI655384:PTI655385 QDE655384:QDE655385 QNA655384:QNA655385 QWW655384:QWW655385 RGS655384:RGS655385 RQO655384:RQO655385 SAK655384:SAK655385 SKG655384:SKG655385 SUC655384:SUC655385 TDY655384:TDY655385 TNU655384:TNU655385 TXQ655384:TXQ655385 UHM655384:UHM655385 URI655384:URI655385 VBE655384:VBE655385 VLA655384:VLA655385 VUW655384:VUW655385 WES655384:WES655385 WOO655384:WOO655385 WYK655384:WYK655385 R720920:R720921 LY720920:LY720921 VU720920:VU720921 AFQ720920:AFQ720921 APM720920:APM720921 AZI720920:AZI720921 BJE720920:BJE720921 BTA720920:BTA720921 CCW720920:CCW720921 CMS720920:CMS720921 CWO720920:CWO720921 DGK720920:DGK720921 DQG720920:DQG720921 EAC720920:EAC720921 EJY720920:EJY720921 ETU720920:ETU720921 FDQ720920:FDQ720921 FNM720920:FNM720921 FXI720920:FXI720921 GHE720920:GHE720921 GRA720920:GRA720921 HAW720920:HAW720921 HKS720920:HKS720921 HUO720920:HUO720921 IEK720920:IEK720921 IOG720920:IOG720921 IYC720920:IYC720921 JHY720920:JHY720921 JRU720920:JRU720921 KBQ720920:KBQ720921 KLM720920:KLM720921 KVI720920:KVI720921 LFE720920:LFE720921 LPA720920:LPA720921 LYW720920:LYW720921 MIS720920:MIS720921 MSO720920:MSO720921 NCK720920:NCK720921 NMG720920:NMG720921 NWC720920:NWC720921 OFY720920:OFY720921 OPU720920:OPU720921 OZQ720920:OZQ720921 PJM720920:PJM720921 PTI720920:PTI720921 QDE720920:QDE720921 QNA720920:QNA720921 QWW720920:QWW720921 RGS720920:RGS720921 RQO720920:RQO720921 SAK720920:SAK720921 SKG720920:SKG720921 SUC720920:SUC720921 TDY720920:TDY720921 TNU720920:TNU720921 TXQ720920:TXQ720921 UHM720920:UHM720921 URI720920:URI720921 VBE720920:VBE720921 VLA720920:VLA720921 VUW720920:VUW720921 WES720920:WES720921 WOO720920:WOO720921 WYK720920:WYK720921 R786456:R786457 LY786456:LY786457 VU786456:VU786457 AFQ786456:AFQ786457 APM786456:APM786457 AZI786456:AZI786457 BJE786456:BJE786457 BTA786456:BTA786457 CCW786456:CCW786457 CMS786456:CMS786457 CWO786456:CWO786457 DGK786456:DGK786457 DQG786456:DQG786457 EAC786456:EAC786457 EJY786456:EJY786457 ETU786456:ETU786457 FDQ786456:FDQ786457 FNM786456:FNM786457 FXI786456:FXI786457 GHE786456:GHE786457 GRA786456:GRA786457 HAW786456:HAW786457 HKS786456:HKS786457 HUO786456:HUO786457 IEK786456:IEK786457 IOG786456:IOG786457 IYC786456:IYC786457 JHY786456:JHY786457 JRU786456:JRU786457 KBQ786456:KBQ786457 KLM786456:KLM786457 KVI786456:KVI786457 LFE786456:LFE786457 LPA786456:LPA786457 LYW786456:LYW786457 MIS786456:MIS786457 MSO786456:MSO786457 NCK786456:NCK786457 NMG786456:NMG786457 NWC786456:NWC786457 OFY786456:OFY786457 OPU786456:OPU786457 OZQ786456:OZQ786457 PJM786456:PJM786457 PTI786456:PTI786457 QDE786456:QDE786457 QNA786456:QNA786457 QWW786456:QWW786457 RGS786456:RGS786457 RQO786456:RQO786457 SAK786456:SAK786457 SKG786456:SKG786457 SUC786456:SUC786457 TDY786456:TDY786457 TNU786456:TNU786457 TXQ786456:TXQ786457 UHM786456:UHM786457 URI786456:URI786457 VBE786456:VBE786457 VLA786456:VLA786457 VUW786456:VUW786457 WES786456:WES786457 WOO786456:WOO786457 WYK786456:WYK786457 R851992:R851993 LY851992:LY851993 VU851992:VU851993 AFQ851992:AFQ851993 APM851992:APM851993 AZI851992:AZI851993 BJE851992:BJE851993 BTA851992:BTA851993 CCW851992:CCW851993 CMS851992:CMS851993 CWO851992:CWO851993 DGK851992:DGK851993 DQG851992:DQG851993 EAC851992:EAC851993 EJY851992:EJY851993 ETU851992:ETU851993 FDQ851992:FDQ851993 FNM851992:FNM851993 FXI851992:FXI851993 GHE851992:GHE851993 GRA851992:GRA851993 HAW851992:HAW851993 HKS851992:HKS851993 HUO851992:HUO851993 IEK851992:IEK851993 IOG851992:IOG851993 IYC851992:IYC851993 JHY851992:JHY851993 JRU851992:JRU851993 KBQ851992:KBQ851993 KLM851992:KLM851993 KVI851992:KVI851993 LFE851992:LFE851993 LPA851992:LPA851993 LYW851992:LYW851993 MIS851992:MIS851993 MSO851992:MSO851993 NCK851992:NCK851993 NMG851992:NMG851993 NWC851992:NWC851993 OFY851992:OFY851993 OPU851992:OPU851993 OZQ851992:OZQ851993 PJM851992:PJM851993 PTI851992:PTI851993 QDE851992:QDE851993 QNA851992:QNA851993 QWW851992:QWW851993 RGS851992:RGS851993 RQO851992:RQO851993 SAK851992:SAK851993 SKG851992:SKG851993 SUC851992:SUC851993 TDY851992:TDY851993 TNU851992:TNU851993 TXQ851992:TXQ851993 UHM851992:UHM851993 URI851992:URI851993 VBE851992:VBE851993 VLA851992:VLA851993 VUW851992:VUW851993 WES851992:WES851993 WOO851992:WOO851993 WYK851992:WYK851993 R917528:R917529 LY917528:LY917529 VU917528:VU917529 AFQ917528:AFQ917529 APM917528:APM917529 AZI917528:AZI917529 BJE917528:BJE917529 BTA917528:BTA917529 CCW917528:CCW917529 CMS917528:CMS917529 CWO917528:CWO917529 DGK917528:DGK917529 DQG917528:DQG917529 EAC917528:EAC917529 EJY917528:EJY917529 ETU917528:ETU917529 FDQ917528:FDQ917529 FNM917528:FNM917529 FXI917528:FXI917529 GHE917528:GHE917529 GRA917528:GRA917529 HAW917528:HAW917529 HKS917528:HKS917529 HUO917528:HUO917529 IEK917528:IEK917529 IOG917528:IOG917529 IYC917528:IYC917529 JHY917528:JHY917529 JRU917528:JRU917529 KBQ917528:KBQ917529 KLM917528:KLM917529 KVI917528:KVI917529 LFE917528:LFE917529 LPA917528:LPA917529 LYW917528:LYW917529 MIS917528:MIS917529 MSO917528:MSO917529 NCK917528:NCK917529 NMG917528:NMG917529 NWC917528:NWC917529 OFY917528:OFY917529 OPU917528:OPU917529 OZQ917528:OZQ917529 PJM917528:PJM917529 PTI917528:PTI917529 QDE917528:QDE917529 QNA917528:QNA917529 QWW917528:QWW917529 RGS917528:RGS917529 RQO917528:RQO917529 SAK917528:SAK917529 SKG917528:SKG917529 SUC917528:SUC917529 TDY917528:TDY917529 TNU917528:TNU917529 TXQ917528:TXQ917529 UHM917528:UHM917529 URI917528:URI917529 VBE917528:VBE917529 VLA917528:VLA917529 VUW917528:VUW917529 WES917528:WES917529 WOO917528:WOO917529 WYK917528:WYK917529 R983064:R983065 LY983064:LY983065 VU983064:VU983065 AFQ983064:AFQ983065 APM983064:APM983065 AZI983064:AZI983065 BJE983064:BJE983065 BTA983064:BTA983065 CCW983064:CCW983065 CMS983064:CMS983065 CWO983064:CWO983065 DGK983064:DGK983065 DQG983064:DQG983065 EAC983064:EAC983065 EJY983064:EJY983065 ETU983064:ETU983065 FDQ983064:FDQ983065 FNM983064:FNM983065 FXI983064:FXI983065 GHE983064:GHE983065 GRA983064:GRA983065 HAW983064:HAW983065 HKS983064:HKS983065 HUO983064:HUO983065 IEK983064:IEK983065 IOG983064:IOG983065 IYC983064:IYC983065 JHY983064:JHY983065 JRU983064:JRU983065 KBQ983064:KBQ983065 KLM983064:KLM983065 KVI983064:KVI983065 LFE983064:LFE983065 LPA983064:LPA983065 LYW983064:LYW983065 MIS983064:MIS983065 MSO983064:MSO983065 NCK983064:NCK983065 NMG983064:NMG983065 NWC983064:NWC983065 OFY983064:OFY983065 OPU983064:OPU983065 OZQ983064:OZQ983065 PJM983064:PJM983065 PTI983064:PTI983065 QDE983064:QDE983065 QNA983064:QNA983065 QWW983064:QWW983065 RGS983064:RGS983065 RQO983064:RQO983065 SAK983064:SAK983065 SKG983064:SKG983065 SUC983064:SUC983065 TDY983064:TDY983065 TNU983064:TNU983065 TXQ983064:TXQ983065 UHM983064:UHM983065 URI983064:URI983065 VBE983064:VBE983065 VLA983064:VLA983065 VUW983064:VUW983065 WES983064:WES983065 WOO983064:WOO983065 WYK24:WYK25 WOO24:WOO25 WES24:WES25 VUW24:VUW25 VLA24:VLA25 VBE24:VBE25 URI24:URI25 UHM24:UHM25 TXQ24:TXQ25 TNU24:TNU25 TDY24:TDY25 SUC24:SUC25 SKG24:SKG25 SAK24:SAK25 RQO24:RQO25 RGS24:RGS25 QWW24:QWW25 QNA24:QNA25 QDE24:QDE25 PTI24:PTI25 PJM24:PJM25 OZQ24:OZQ25 OPU24:OPU25 OFY24:OFY25 NWC24:NWC25 NMG24:NMG25 NCK24:NCK25 MSO24:MSO25 MIS24:MIS25 LYW24:LYW25 LPA24:LPA25 LFE24:LFE25 KVI24:KVI25 KLM24:KLM25 KBQ24:KBQ25 JRU24:JRU25 JHY24:JHY25 IYC24:IYC25 IOG24:IOG25 IEK24:IEK25 HUO24:HUO25 HKS24:HKS25 HAW24:HAW25 GRA24:GRA25 GHE24:GHE25 FXI24:FXI25 FNM24:FNM25 FDQ24:FDQ25 ETU24:ETU25 EJY24:EJY25 EAC24:EAC25 DQG24:DQG25 DGK24:DGK25 CWO24:CWO25 CMS24:CMS25 CCW24:CCW25 BTA24:BTA25 BJE24:BJE25 AZI24:AZI25 APM24:APM25 AFQ24:AFQ25 VU24:VU25 LY24:LY25 R24:R25 WYM24:WYM25 WOQ24:WOQ25 WEU24:WEU25 VUY24:VUY25 VLC24:VLC25 VBG24:VBG25 URK24:URK25 UHO24:UHO25 TXS24:TXS25 TNW24:TNW25 TEA24:TEA25 SUE24:SUE25 SKI24:SKI25 SAM24:SAM25 RQQ24:RQQ25 RGU24:RGU25 QWY24:QWY25 QNC24:QNC25 QDG24:QDG25 PTK24:PTK25 PJO24:PJO25 OZS24:OZS25 OPW24:OPW25 OGA24:OGA25 NWE24:NWE25 NMI24:NMI25 NCM24:NCM25 MSQ24:MSQ25 MIU24:MIU25 LYY24:LYY25 LPC24:LPC25 LFG24:LFG25 KVK24:KVK25 KLO24:KLO25 KBS24:KBS25 JRW24:JRW25 JIA24:JIA25 IYE24:IYE25 IOI24:IOI25 IEM24:IEM25 HUQ24:HUQ25 HKU24:HKU25 HAY24:HAY25 GRC24:GRC25 GHG24:GHG25 FXK24:FXK25 FNO24:FNO25 FDS24:FDS25 ETW24:ETW25 EKA24:EKA25 EAE24:EAE25 DQI24:DQI25 DGM24:DGM25 CWQ24:CWQ25 CMU24:CMU25 CCY24:CCY25 BTC24:BTC25 BJG24:BJG25 AZK24:AZK25 APO24:APO25 AFS24:AFS25 VW24:VW25 MA24:MA25 T24:T25 AA65560:AA65561 AA131096:AA131097 AA196632:AA196633 AA262168:AA262169 AA327704:AA327705 AA393240:AA393241 AA458776:AA458777 AA524312:AA524313 AA589848:AA589849 AA655384:AA655385 AA720920:AA720921 AA786456:AA786457 AA851992:AA851993 AA917528:AA917529 AA983064:AA983065 Y65560:Y65561 Y131096:Y131097 Y196632:Y196633 Y262168:Y262169 Y327704:Y327705 Y393240:Y393241 Y458776:Y458777 Y524312:Y524313 Y589848:Y589849 Y655384:Y655385 Y720920:Y720921 Y786456:Y786457 Y851992:Y851993 Y917528:Y917529 Y983064:Y983065 Y24:Y25 AA24:AA25 AH65560:AH65561 AH131096:AH131097 AH196632:AH196633 AH262168:AH262169 AH327704:AH327705 AH393240:AH393241 AH458776:AH458777 AH524312:AH524313 AH589848:AH589849 AH655384:AH655385 AH720920:AH720921 AH786456:AH786457 AH851992:AH851993 AH917528:AH917529 AH983064:AH983065 AF65560:AF65561 AF131096:AF131097 AF196632:AF196633 AF262168:AF262169 AF327704:AF327705 AF393240:AF393241 AF458776:AF458777 AF524312:AF524313 AF589848:AF589849 AF655384:AF655385 AF720920:AF720921 AF786456:AF786457 AF851992:AF851993 AF917528:AF917529 AF983064:AF983065 AF24:AF25 AH24:AH25 AO65560:AO65561 AO131096:AO131097 AO196632:AO196633 AO262168:AO262169 AO327704:AO327705 AO393240:AO393241 AO458776:AO458777 AO524312:AO524313 AO589848:AO589849 AO655384:AO655385 AO720920:AO720921 AO786456:AO786457 AO851992:AO851993 AO917528:AO917529 AO983064:AO983065 AM65560:AM65561 AM131096:AM131097 AM196632:AM196633 AM262168:AM262169 AM327704:AM327705 AM393240:AM393241 AM458776:AM458777 AM524312:AM524313 AM589848:AM589849 AM655384:AM655385 AM720920:AM720921 AM786456:AM786457 AM851992:AM851993 AM917528:AM917529 AM983064:AM983065 AM24:AM25 AO24:AO25 AV65560:AV65561 AV131096:AV131097 AV196632:AV196633 AV262168:AV262169 AV327704:AV327705 AV393240:AV393241 AV458776:AV458777 AV524312:AV524313 AV589848:AV589849 AV655384:AV655385 AV720920:AV720921 AV786456:AV786457 AV851992:AV851993 AV917528:AV917529 AV983064:AV983065 AT65560:AT65561 AT131096:AT131097 AT196632:AT196633 AT262168:AT262169 AT327704:AT327705 AT393240:AT393241 AT458776:AT458777 AT524312:AT524313 AT589848:AT589849 AT655384:AT655385 AT720920:AT720921 AT786456:AT786457 AT851992:AT851993 AT917528:AT917529 AT983064:AT983065 AT24:AT25 AV24:AV25 BC65560:BC65561 BC131096:BC131097 BC196632:BC196633 BC262168:BC262169 BC327704:BC327705 BC393240:BC393241 BC458776:BC458777 BC524312:BC524313 BC589848:BC589849 BC655384:BC655385 BC720920:BC720921 BC786456:BC786457 BC851992:BC851993 BC917528:BC917529 BC983064:BC983065 BA65560:BA65561 BA131096:BA131097 BA196632:BA196633 BA262168:BA262169 BA327704:BA327705 BA393240:BA393241 BA458776:BA458777 BA524312:BA524313 BA589848:BA589849 BA655384:BA655385 BA720920:BA720921 BA786456:BA786457 BA851992:BA851993 BA917528:BA917529 BA983064:BA983065 BA24:BA25 BC24:BC25 BJ65560:BJ65561 BJ131096:BJ131097 BJ196632:BJ196633 BJ262168:BJ262169 BJ327704:BJ327705 BJ393240:BJ393241 BJ458776:BJ458777 BJ524312:BJ524313 BJ589848:BJ589849 BJ655384:BJ655385 BJ720920:BJ720921 BJ786456:BJ786457 BJ851992:BJ851993 BJ917528:BJ917529 BJ983064:BJ983065 BH65560:BH65561 BH131096:BH131097 BH196632:BH196633 BH262168:BH262169 BH327704:BH327705 BH393240:BH393241 BH458776:BH458777 BH524312:BH524313 BH589848:BH589849 BH655384:BH655385 BH720920:BH720921 BH786456:BH786457 BH851992:BH851993 BH917528:BH917529 BH983064:BH983065 BH24:BH25 BJ24:BJ25 BQ65560:BQ65561 BQ131096:BQ131097 BQ196632:BQ196633 BQ262168:BQ262169 BQ327704:BQ327705 BQ393240:BQ393241 BQ458776:BQ458777 BQ524312:BQ524313 BQ589848:BQ589849 BQ655384:BQ655385 BQ720920:BQ720921 BQ786456:BQ786457 BQ851992:BQ851993 BQ917528:BQ917529 BQ983064:BQ983065 BO65560:BO65561 BO131096:BO131097 BO196632:BO196633 BO262168:BO262169 BO327704:BO327705 BO393240:BO393241 BO458776:BO458777 BO524312:BO524313 BO589848:BO589849 BO655384:BO655385 BO720920:BO720921 BO786456:BO786457 BO851992:BO851993 BO917528:BO917529 BO983064:BO983065 BO24:BO25 BQ24:BQ25 BX65560:BX65561 BX131096:BX131097 BX196632:BX196633 BX262168:BX262169 BX327704:BX327705 BX393240:BX393241 BX458776:BX458777 BX524312:BX524313 BX589848:BX589849 BX655384:BX655385 BX720920:BX720921 BX786456:BX786457 BX851992:BX851993 BX917528:BX917529 BX983064:BX983065 BV65560:BV65561 BV131096:BV131097 BV196632:BV196633 BV262168:BV262169 BV327704:BV327705 BV393240:BV393241 BV458776:BV458777 BV524312:BV524313 BV589848:BV589849 BV655384:BV655385 BV720920:BV720921 BV786456:BV786457 BV851992:BV851993 BV917528:BV917529 BV983064:BV983065 BV24:BV25 BX24:BX25 CE65560:CE65561 CE131096:CE131097 CE196632:CE196633 CE262168:CE262169 CE327704:CE327705 CE393240:CE393241 CE458776:CE458777 CE524312:CE524313 CE589848:CE589849 CE655384:CE655385 CE720920:CE720921 CE786456:CE786457 CE851992:CE851993 CE917528:CE917529 CE983064:CE983065 CC65560:CC65561 CC131096:CC131097 CC196632:CC196633 CC262168:CC262169 CC327704:CC327705 CC393240:CC393241 CC458776:CC458777 CC524312:CC524313 CC589848:CC589849 CC655384:CC655385 CC720920:CC720921 CC786456:CC786457 CC851992:CC851993 CC917528:CC917529 CC983064:CC983065 CC24:CC25 CE24:CE25 WOO28:WOO29 WYK28:WYK29 T28:T29 MA28:MA29 VW28:VW29 AFS28:AFS29 APO28:APO29 AZK28:AZK29 BJG28:BJG29 BTC28:BTC29 CCY28:CCY29 CMU28:CMU29 CWQ28:CWQ29 DGM28:DGM29 DQI28:DQI29 EAE28:EAE29 EKA28:EKA29 ETW28:ETW29 FDS28:FDS29 FNO28:FNO29 FXK28:FXK29 GHG28:GHG29 GRC28:GRC29 HAY28:HAY29 HKU28:HKU29 HUQ28:HUQ29 IEM28:IEM29 IOI28:IOI29 IYE28:IYE29 JIA28:JIA29 JRW28:JRW29 KBS28:KBS29 KLO28:KLO29 KVK28:KVK29 LFG28:LFG29 LPC28:LPC29 LYY28:LYY29 MIU28:MIU29 MSQ28:MSQ29 NCM28:NCM29 NMI28:NMI29 NWE28:NWE29 OGA28:OGA29 OPW28:OPW29 OZS28:OZS29 PJO28:PJO29 PTK28:PTK29 QDG28:QDG29 QNC28:QNC29 QWY28:QWY29 RGU28:RGU29 RQQ28:RQQ29 SAM28:SAM29 SKI28:SKI29 SUE28:SUE29 TEA28:TEA29 TNW28:TNW29 TXS28:TXS29 UHO28:UHO29 URK28:URK29 VBG28:VBG29 VLC28:VLC29 VUY28:VUY29 WEU28:WEU29 WOQ28:WOQ29 WYM28:WYM29 R28:R29 LY28:LY29 VU28:VU29 AFQ28:AFQ29 APM28:APM29 AZI28:AZI29 BJE28:BJE29 BTA28:BTA29 CCW28:CCW29 CMS28:CMS29 CWO28:CWO29 DGK28:DGK29 DQG28:DQG29 EAC28:EAC29 EJY28:EJY29 ETU28:ETU29 FDQ28:FDQ29 FNM28:FNM29 FXI28:FXI29 GHE28:GHE29 GRA28:GRA29 HAW28:HAW29 HKS28:HKS29 HUO28:HUO29 IEK28:IEK29 IOG28:IOG29 IYC28:IYC29 JHY28:JHY29 JRU28:JRU29 KBQ28:KBQ29 KLM28:KLM29 KVI28:KVI29 LFE28:LFE29 LPA28:LPA29 LYW28:LYW29 MIS28:MIS29 MSO28:MSO29 NCK28:NCK29 NMG28:NMG29 NWC28:NWC29 OFY28:OFY29 OPU28:OPU29 OZQ28:OZQ29 PJM28:PJM29 PTI28:PTI29 QDE28:QDE29 QNA28:QNA29 QWW28:QWW29 RGS28:RGS29 RQO28:RQO29 SAK28:SAK29 SKG28:SKG29 SUC28:SUC29 TDY28:TDY29 TNU28:TNU29 TXQ28:TXQ29 UHM28:UHM29 URI28:URI29 VBE28:VBE29 VLA28:VLA29 VUW28:VUW29 WES28:WES29 AA28:AA29 Y28:Y29 AH28:AH29 AF28:AF29 AO28:AO29 AM28:AM29 AV28:AV29 AT28:AT29 BC28:BC29 BA28:BA29 BJ28:BJ29 BH28:BH29 BQ28:BQ29 BO28:BO29 BX28:BX29 BV28:BV29 CE28:CE29 CC28:CC29"/>
    <dataValidation allowBlank="1" showInputMessage="1" showErrorMessage="1" prompt="Для выбора выполните двойной щелчок левой клавиши мыши по соответствующей ячейке." sqref="S65560:S65561 LZ65560:LZ65561 VV65560:VV65561 AFR65560:AFR65561 APN65560:APN65561 AZJ65560:AZJ65561 BJF65560:BJF65561 BTB65560:BTB65561 CCX65560:CCX65561 CMT65560:CMT65561 CWP65560:CWP65561 DGL65560:DGL65561 DQH65560:DQH65561 EAD65560:EAD65561 EJZ65560:EJZ65561 ETV65560:ETV65561 FDR65560:FDR65561 FNN65560:FNN65561 FXJ65560:FXJ65561 GHF65560:GHF65561 GRB65560:GRB65561 HAX65560:HAX65561 HKT65560:HKT65561 HUP65560:HUP65561 IEL65560:IEL65561 IOH65560:IOH65561 IYD65560:IYD65561 JHZ65560:JHZ65561 JRV65560:JRV65561 KBR65560:KBR65561 KLN65560:KLN65561 KVJ65560:KVJ65561 LFF65560:LFF65561 LPB65560:LPB65561 LYX65560:LYX65561 MIT65560:MIT65561 MSP65560:MSP65561 NCL65560:NCL65561 NMH65560:NMH65561 NWD65560:NWD65561 OFZ65560:OFZ65561 OPV65560:OPV65561 OZR65560:OZR65561 PJN65560:PJN65561 PTJ65560:PTJ65561 QDF65560:QDF65561 QNB65560:QNB65561 QWX65560:QWX65561 RGT65560:RGT65561 RQP65560:RQP65561 SAL65560:SAL65561 SKH65560:SKH65561 SUD65560:SUD65561 TDZ65560:TDZ65561 TNV65560:TNV65561 TXR65560:TXR65561 UHN65560:UHN65561 URJ65560:URJ65561 VBF65560:VBF65561 VLB65560:VLB65561 VUX65560:VUX65561 WET65560:WET65561 WOP65560:WOP65561 WYL65560:WYL65561 S131096:S131097 LZ131096:LZ131097 VV131096:VV131097 AFR131096:AFR131097 APN131096:APN131097 AZJ131096:AZJ131097 BJF131096:BJF131097 BTB131096:BTB131097 CCX131096:CCX131097 CMT131096:CMT131097 CWP131096:CWP131097 DGL131096:DGL131097 DQH131096:DQH131097 EAD131096:EAD131097 EJZ131096:EJZ131097 ETV131096:ETV131097 FDR131096:FDR131097 FNN131096:FNN131097 FXJ131096:FXJ131097 GHF131096:GHF131097 GRB131096:GRB131097 HAX131096:HAX131097 HKT131096:HKT131097 HUP131096:HUP131097 IEL131096:IEL131097 IOH131096:IOH131097 IYD131096:IYD131097 JHZ131096:JHZ131097 JRV131096:JRV131097 KBR131096:KBR131097 KLN131096:KLN131097 KVJ131096:KVJ131097 LFF131096:LFF131097 LPB131096:LPB131097 LYX131096:LYX131097 MIT131096:MIT131097 MSP131096:MSP131097 NCL131096:NCL131097 NMH131096:NMH131097 NWD131096:NWD131097 OFZ131096:OFZ131097 OPV131096:OPV131097 OZR131096:OZR131097 PJN131096:PJN131097 PTJ131096:PTJ131097 QDF131096:QDF131097 QNB131096:QNB131097 QWX131096:QWX131097 RGT131096:RGT131097 RQP131096:RQP131097 SAL131096:SAL131097 SKH131096:SKH131097 SUD131096:SUD131097 TDZ131096:TDZ131097 TNV131096:TNV131097 TXR131096:TXR131097 UHN131096:UHN131097 URJ131096:URJ131097 VBF131096:VBF131097 VLB131096:VLB131097 VUX131096:VUX131097 WET131096:WET131097 WOP131096:WOP131097 WYL131096:WYL131097 S196632:S196633 LZ196632:LZ196633 VV196632:VV196633 AFR196632:AFR196633 APN196632:APN196633 AZJ196632:AZJ196633 BJF196632:BJF196633 BTB196632:BTB196633 CCX196632:CCX196633 CMT196632:CMT196633 CWP196632:CWP196633 DGL196632:DGL196633 DQH196632:DQH196633 EAD196632:EAD196633 EJZ196632:EJZ196633 ETV196632:ETV196633 FDR196632:FDR196633 FNN196632:FNN196633 FXJ196632:FXJ196633 GHF196632:GHF196633 GRB196632:GRB196633 HAX196632:HAX196633 HKT196632:HKT196633 HUP196632:HUP196633 IEL196632:IEL196633 IOH196632:IOH196633 IYD196632:IYD196633 JHZ196632:JHZ196633 JRV196632:JRV196633 KBR196632:KBR196633 KLN196632:KLN196633 KVJ196632:KVJ196633 LFF196632:LFF196633 LPB196632:LPB196633 LYX196632:LYX196633 MIT196632:MIT196633 MSP196632:MSP196633 NCL196632:NCL196633 NMH196632:NMH196633 NWD196632:NWD196633 OFZ196632:OFZ196633 OPV196632:OPV196633 OZR196632:OZR196633 PJN196632:PJN196633 PTJ196632:PTJ196633 QDF196632:QDF196633 QNB196632:QNB196633 QWX196632:QWX196633 RGT196632:RGT196633 RQP196632:RQP196633 SAL196632:SAL196633 SKH196632:SKH196633 SUD196632:SUD196633 TDZ196632:TDZ196633 TNV196632:TNV196633 TXR196632:TXR196633 UHN196632:UHN196633 URJ196632:URJ196633 VBF196632:VBF196633 VLB196632:VLB196633 VUX196632:VUX196633 WET196632:WET196633 WOP196632:WOP196633 WYL196632:WYL196633 S262168:S262169 LZ262168:LZ262169 VV262168:VV262169 AFR262168:AFR262169 APN262168:APN262169 AZJ262168:AZJ262169 BJF262168:BJF262169 BTB262168:BTB262169 CCX262168:CCX262169 CMT262168:CMT262169 CWP262168:CWP262169 DGL262168:DGL262169 DQH262168:DQH262169 EAD262168:EAD262169 EJZ262168:EJZ262169 ETV262168:ETV262169 FDR262168:FDR262169 FNN262168:FNN262169 FXJ262168:FXJ262169 GHF262168:GHF262169 GRB262168:GRB262169 HAX262168:HAX262169 HKT262168:HKT262169 HUP262168:HUP262169 IEL262168:IEL262169 IOH262168:IOH262169 IYD262168:IYD262169 JHZ262168:JHZ262169 JRV262168:JRV262169 KBR262168:KBR262169 KLN262168:KLN262169 KVJ262168:KVJ262169 LFF262168:LFF262169 LPB262168:LPB262169 LYX262168:LYX262169 MIT262168:MIT262169 MSP262168:MSP262169 NCL262168:NCL262169 NMH262168:NMH262169 NWD262168:NWD262169 OFZ262168:OFZ262169 OPV262168:OPV262169 OZR262168:OZR262169 PJN262168:PJN262169 PTJ262168:PTJ262169 QDF262168:QDF262169 QNB262168:QNB262169 QWX262168:QWX262169 RGT262168:RGT262169 RQP262168:RQP262169 SAL262168:SAL262169 SKH262168:SKH262169 SUD262168:SUD262169 TDZ262168:TDZ262169 TNV262168:TNV262169 TXR262168:TXR262169 UHN262168:UHN262169 URJ262168:URJ262169 VBF262168:VBF262169 VLB262168:VLB262169 VUX262168:VUX262169 WET262168:WET262169 WOP262168:WOP262169 WYL262168:WYL262169 S327704:S327705 LZ327704:LZ327705 VV327704:VV327705 AFR327704:AFR327705 APN327704:APN327705 AZJ327704:AZJ327705 BJF327704:BJF327705 BTB327704:BTB327705 CCX327704:CCX327705 CMT327704:CMT327705 CWP327704:CWP327705 DGL327704:DGL327705 DQH327704:DQH327705 EAD327704:EAD327705 EJZ327704:EJZ327705 ETV327704:ETV327705 FDR327704:FDR327705 FNN327704:FNN327705 FXJ327704:FXJ327705 GHF327704:GHF327705 GRB327704:GRB327705 HAX327704:HAX327705 HKT327704:HKT327705 HUP327704:HUP327705 IEL327704:IEL327705 IOH327704:IOH327705 IYD327704:IYD327705 JHZ327704:JHZ327705 JRV327704:JRV327705 KBR327704:KBR327705 KLN327704:KLN327705 KVJ327704:KVJ327705 LFF327704:LFF327705 LPB327704:LPB327705 LYX327704:LYX327705 MIT327704:MIT327705 MSP327704:MSP327705 NCL327704:NCL327705 NMH327704:NMH327705 NWD327704:NWD327705 OFZ327704:OFZ327705 OPV327704:OPV327705 OZR327704:OZR327705 PJN327704:PJN327705 PTJ327704:PTJ327705 QDF327704:QDF327705 QNB327704:QNB327705 QWX327704:QWX327705 RGT327704:RGT327705 RQP327704:RQP327705 SAL327704:SAL327705 SKH327704:SKH327705 SUD327704:SUD327705 TDZ327704:TDZ327705 TNV327704:TNV327705 TXR327704:TXR327705 UHN327704:UHN327705 URJ327704:URJ327705 VBF327704:VBF327705 VLB327704:VLB327705 VUX327704:VUX327705 WET327704:WET327705 WOP327704:WOP327705 WYL327704:WYL327705 S393240:S393241 LZ393240:LZ393241 VV393240:VV393241 AFR393240:AFR393241 APN393240:APN393241 AZJ393240:AZJ393241 BJF393240:BJF393241 BTB393240:BTB393241 CCX393240:CCX393241 CMT393240:CMT393241 CWP393240:CWP393241 DGL393240:DGL393241 DQH393240:DQH393241 EAD393240:EAD393241 EJZ393240:EJZ393241 ETV393240:ETV393241 FDR393240:FDR393241 FNN393240:FNN393241 FXJ393240:FXJ393241 GHF393240:GHF393241 GRB393240:GRB393241 HAX393240:HAX393241 HKT393240:HKT393241 HUP393240:HUP393241 IEL393240:IEL393241 IOH393240:IOH393241 IYD393240:IYD393241 JHZ393240:JHZ393241 JRV393240:JRV393241 KBR393240:KBR393241 KLN393240:KLN393241 KVJ393240:KVJ393241 LFF393240:LFF393241 LPB393240:LPB393241 LYX393240:LYX393241 MIT393240:MIT393241 MSP393240:MSP393241 NCL393240:NCL393241 NMH393240:NMH393241 NWD393240:NWD393241 OFZ393240:OFZ393241 OPV393240:OPV393241 OZR393240:OZR393241 PJN393240:PJN393241 PTJ393240:PTJ393241 QDF393240:QDF393241 QNB393240:QNB393241 QWX393240:QWX393241 RGT393240:RGT393241 RQP393240:RQP393241 SAL393240:SAL393241 SKH393240:SKH393241 SUD393240:SUD393241 TDZ393240:TDZ393241 TNV393240:TNV393241 TXR393240:TXR393241 UHN393240:UHN393241 URJ393240:URJ393241 VBF393240:VBF393241 VLB393240:VLB393241 VUX393240:VUX393241 WET393240:WET393241 WOP393240:WOP393241 WYL393240:WYL393241 S458776:S458777 LZ458776:LZ458777 VV458776:VV458777 AFR458776:AFR458777 APN458776:APN458777 AZJ458776:AZJ458777 BJF458776:BJF458777 BTB458776:BTB458777 CCX458776:CCX458777 CMT458776:CMT458777 CWP458776:CWP458777 DGL458776:DGL458777 DQH458776:DQH458777 EAD458776:EAD458777 EJZ458776:EJZ458777 ETV458776:ETV458777 FDR458776:FDR458777 FNN458776:FNN458777 FXJ458776:FXJ458777 GHF458776:GHF458777 GRB458776:GRB458777 HAX458776:HAX458777 HKT458776:HKT458777 HUP458776:HUP458777 IEL458776:IEL458777 IOH458776:IOH458777 IYD458776:IYD458777 JHZ458776:JHZ458777 JRV458776:JRV458777 KBR458776:KBR458777 KLN458776:KLN458777 KVJ458776:KVJ458777 LFF458776:LFF458777 LPB458776:LPB458777 LYX458776:LYX458777 MIT458776:MIT458777 MSP458776:MSP458777 NCL458776:NCL458777 NMH458776:NMH458777 NWD458776:NWD458777 OFZ458776:OFZ458777 OPV458776:OPV458777 OZR458776:OZR458777 PJN458776:PJN458777 PTJ458776:PTJ458777 QDF458776:QDF458777 QNB458776:QNB458777 QWX458776:QWX458777 RGT458776:RGT458777 RQP458776:RQP458777 SAL458776:SAL458777 SKH458776:SKH458777 SUD458776:SUD458777 TDZ458776:TDZ458777 TNV458776:TNV458777 TXR458776:TXR458777 UHN458776:UHN458777 URJ458776:URJ458777 VBF458776:VBF458777 VLB458776:VLB458777 VUX458776:VUX458777 WET458776:WET458777 WOP458776:WOP458777 WYL458776:WYL458777 S524312:S524313 LZ524312:LZ524313 VV524312:VV524313 AFR524312:AFR524313 APN524312:APN524313 AZJ524312:AZJ524313 BJF524312:BJF524313 BTB524312:BTB524313 CCX524312:CCX524313 CMT524312:CMT524313 CWP524312:CWP524313 DGL524312:DGL524313 DQH524312:DQH524313 EAD524312:EAD524313 EJZ524312:EJZ524313 ETV524312:ETV524313 FDR524312:FDR524313 FNN524312:FNN524313 FXJ524312:FXJ524313 GHF524312:GHF524313 GRB524312:GRB524313 HAX524312:HAX524313 HKT524312:HKT524313 HUP524312:HUP524313 IEL524312:IEL524313 IOH524312:IOH524313 IYD524312:IYD524313 JHZ524312:JHZ524313 JRV524312:JRV524313 KBR524312:KBR524313 KLN524312:KLN524313 KVJ524312:KVJ524313 LFF524312:LFF524313 LPB524312:LPB524313 LYX524312:LYX524313 MIT524312:MIT524313 MSP524312:MSP524313 NCL524312:NCL524313 NMH524312:NMH524313 NWD524312:NWD524313 OFZ524312:OFZ524313 OPV524312:OPV524313 OZR524312:OZR524313 PJN524312:PJN524313 PTJ524312:PTJ524313 QDF524312:QDF524313 QNB524312:QNB524313 QWX524312:QWX524313 RGT524312:RGT524313 RQP524312:RQP524313 SAL524312:SAL524313 SKH524312:SKH524313 SUD524312:SUD524313 TDZ524312:TDZ524313 TNV524312:TNV524313 TXR524312:TXR524313 UHN524312:UHN524313 URJ524312:URJ524313 VBF524312:VBF524313 VLB524312:VLB524313 VUX524312:VUX524313 WET524312:WET524313 WOP524312:WOP524313 WYL524312:WYL524313 S589848:S589849 LZ589848:LZ589849 VV589848:VV589849 AFR589848:AFR589849 APN589848:APN589849 AZJ589848:AZJ589849 BJF589848:BJF589849 BTB589848:BTB589849 CCX589848:CCX589849 CMT589848:CMT589849 CWP589848:CWP589849 DGL589848:DGL589849 DQH589848:DQH589849 EAD589848:EAD589849 EJZ589848:EJZ589849 ETV589848:ETV589849 FDR589848:FDR589849 FNN589848:FNN589849 FXJ589848:FXJ589849 GHF589848:GHF589849 GRB589848:GRB589849 HAX589848:HAX589849 HKT589848:HKT589849 HUP589848:HUP589849 IEL589848:IEL589849 IOH589848:IOH589849 IYD589848:IYD589849 JHZ589848:JHZ589849 JRV589848:JRV589849 KBR589848:KBR589849 KLN589848:KLN589849 KVJ589848:KVJ589849 LFF589848:LFF589849 LPB589848:LPB589849 LYX589848:LYX589849 MIT589848:MIT589849 MSP589848:MSP589849 NCL589848:NCL589849 NMH589848:NMH589849 NWD589848:NWD589849 OFZ589848:OFZ589849 OPV589848:OPV589849 OZR589848:OZR589849 PJN589848:PJN589849 PTJ589848:PTJ589849 QDF589848:QDF589849 QNB589848:QNB589849 QWX589848:QWX589849 RGT589848:RGT589849 RQP589848:RQP589849 SAL589848:SAL589849 SKH589848:SKH589849 SUD589848:SUD589849 TDZ589848:TDZ589849 TNV589848:TNV589849 TXR589848:TXR589849 UHN589848:UHN589849 URJ589848:URJ589849 VBF589848:VBF589849 VLB589848:VLB589849 VUX589848:VUX589849 WET589848:WET589849 WOP589848:WOP589849 WYL589848:WYL589849 S655384:S655385 LZ655384:LZ655385 VV655384:VV655385 AFR655384:AFR655385 APN655384:APN655385 AZJ655384:AZJ655385 BJF655384:BJF655385 BTB655384:BTB655385 CCX655384:CCX655385 CMT655384:CMT655385 CWP655384:CWP655385 DGL655384:DGL655385 DQH655384:DQH655385 EAD655384:EAD655385 EJZ655384:EJZ655385 ETV655384:ETV655385 FDR655384:FDR655385 FNN655384:FNN655385 FXJ655384:FXJ655385 GHF655384:GHF655385 GRB655384:GRB655385 HAX655384:HAX655385 HKT655384:HKT655385 HUP655384:HUP655385 IEL655384:IEL655385 IOH655384:IOH655385 IYD655384:IYD655385 JHZ655384:JHZ655385 JRV655384:JRV655385 KBR655384:KBR655385 KLN655384:KLN655385 KVJ655384:KVJ655385 LFF655384:LFF655385 LPB655384:LPB655385 LYX655384:LYX655385 MIT655384:MIT655385 MSP655384:MSP655385 NCL655384:NCL655385 NMH655384:NMH655385 NWD655384:NWD655385 OFZ655384:OFZ655385 OPV655384:OPV655385 OZR655384:OZR655385 PJN655384:PJN655385 PTJ655384:PTJ655385 QDF655384:QDF655385 QNB655384:QNB655385 QWX655384:QWX655385 RGT655384:RGT655385 RQP655384:RQP655385 SAL655384:SAL655385 SKH655384:SKH655385 SUD655384:SUD655385 TDZ655384:TDZ655385 TNV655384:TNV655385 TXR655384:TXR655385 UHN655384:UHN655385 URJ655384:URJ655385 VBF655384:VBF655385 VLB655384:VLB655385 VUX655384:VUX655385 WET655384:WET655385 WOP655384:WOP655385 WYL655384:WYL655385 S720920:S720921 LZ720920:LZ720921 VV720920:VV720921 AFR720920:AFR720921 APN720920:APN720921 AZJ720920:AZJ720921 BJF720920:BJF720921 BTB720920:BTB720921 CCX720920:CCX720921 CMT720920:CMT720921 CWP720920:CWP720921 DGL720920:DGL720921 DQH720920:DQH720921 EAD720920:EAD720921 EJZ720920:EJZ720921 ETV720920:ETV720921 FDR720920:FDR720921 FNN720920:FNN720921 FXJ720920:FXJ720921 GHF720920:GHF720921 GRB720920:GRB720921 HAX720920:HAX720921 HKT720920:HKT720921 HUP720920:HUP720921 IEL720920:IEL720921 IOH720920:IOH720921 IYD720920:IYD720921 JHZ720920:JHZ720921 JRV720920:JRV720921 KBR720920:KBR720921 KLN720920:KLN720921 KVJ720920:KVJ720921 LFF720920:LFF720921 LPB720920:LPB720921 LYX720920:LYX720921 MIT720920:MIT720921 MSP720920:MSP720921 NCL720920:NCL720921 NMH720920:NMH720921 NWD720920:NWD720921 OFZ720920:OFZ720921 OPV720920:OPV720921 OZR720920:OZR720921 PJN720920:PJN720921 PTJ720920:PTJ720921 QDF720920:QDF720921 QNB720920:QNB720921 QWX720920:QWX720921 RGT720920:RGT720921 RQP720920:RQP720921 SAL720920:SAL720921 SKH720920:SKH720921 SUD720920:SUD720921 TDZ720920:TDZ720921 TNV720920:TNV720921 TXR720920:TXR720921 UHN720920:UHN720921 URJ720920:URJ720921 VBF720920:VBF720921 VLB720920:VLB720921 VUX720920:VUX720921 WET720920:WET720921 WOP720920:WOP720921 WYL720920:WYL720921 S786456:S786457 LZ786456:LZ786457 VV786456:VV786457 AFR786456:AFR786457 APN786456:APN786457 AZJ786456:AZJ786457 BJF786456:BJF786457 BTB786456:BTB786457 CCX786456:CCX786457 CMT786456:CMT786457 CWP786456:CWP786457 DGL786456:DGL786457 DQH786456:DQH786457 EAD786456:EAD786457 EJZ786456:EJZ786457 ETV786456:ETV786457 FDR786456:FDR786457 FNN786456:FNN786457 FXJ786456:FXJ786457 GHF786456:GHF786457 GRB786456:GRB786457 HAX786456:HAX786457 HKT786456:HKT786457 HUP786456:HUP786457 IEL786456:IEL786457 IOH786456:IOH786457 IYD786456:IYD786457 JHZ786456:JHZ786457 JRV786456:JRV786457 KBR786456:KBR786457 KLN786456:KLN786457 KVJ786456:KVJ786457 LFF786456:LFF786457 LPB786456:LPB786457 LYX786456:LYX786457 MIT786456:MIT786457 MSP786456:MSP786457 NCL786456:NCL786457 NMH786456:NMH786457 NWD786456:NWD786457 OFZ786456:OFZ786457 OPV786456:OPV786457 OZR786456:OZR786457 PJN786456:PJN786457 PTJ786456:PTJ786457 QDF786456:QDF786457 QNB786456:QNB786457 QWX786456:QWX786457 RGT786456:RGT786457 RQP786456:RQP786457 SAL786456:SAL786457 SKH786456:SKH786457 SUD786456:SUD786457 TDZ786456:TDZ786457 TNV786456:TNV786457 TXR786456:TXR786457 UHN786456:UHN786457 URJ786456:URJ786457 VBF786456:VBF786457 VLB786456:VLB786457 VUX786456:VUX786457 WET786456:WET786457 WOP786456:WOP786457 WYL786456:WYL786457 S851992:S851993 LZ851992:LZ851993 VV851992:VV851993 AFR851992:AFR851993 APN851992:APN851993 AZJ851992:AZJ851993 BJF851992:BJF851993 BTB851992:BTB851993 CCX851992:CCX851993 CMT851992:CMT851993 CWP851992:CWP851993 DGL851992:DGL851993 DQH851992:DQH851993 EAD851992:EAD851993 EJZ851992:EJZ851993 ETV851992:ETV851993 FDR851992:FDR851993 FNN851992:FNN851993 FXJ851992:FXJ851993 GHF851992:GHF851993 GRB851992:GRB851993 HAX851992:HAX851993 HKT851992:HKT851993 HUP851992:HUP851993 IEL851992:IEL851993 IOH851992:IOH851993 IYD851992:IYD851993 JHZ851992:JHZ851993 JRV851992:JRV851993 KBR851992:KBR851993 KLN851992:KLN851993 KVJ851992:KVJ851993 LFF851992:LFF851993 LPB851992:LPB851993 LYX851992:LYX851993 MIT851992:MIT851993 MSP851992:MSP851993 NCL851992:NCL851993 NMH851992:NMH851993 NWD851992:NWD851993 OFZ851992:OFZ851993 OPV851992:OPV851993 OZR851992:OZR851993 PJN851992:PJN851993 PTJ851992:PTJ851993 QDF851992:QDF851993 QNB851992:QNB851993 QWX851992:QWX851993 RGT851992:RGT851993 RQP851992:RQP851993 SAL851992:SAL851993 SKH851992:SKH851993 SUD851992:SUD851993 TDZ851992:TDZ851993 TNV851992:TNV851993 TXR851992:TXR851993 UHN851992:UHN851993 URJ851992:URJ851993 VBF851992:VBF851993 VLB851992:VLB851993 VUX851992:VUX851993 WET851992:WET851993 WOP851992:WOP851993 WYL851992:WYL851993 S917528:S917529 LZ917528:LZ917529 VV917528:VV917529 AFR917528:AFR917529 APN917528:APN917529 AZJ917528:AZJ917529 BJF917528:BJF917529 BTB917528:BTB917529 CCX917528:CCX917529 CMT917528:CMT917529 CWP917528:CWP917529 DGL917528:DGL917529 DQH917528:DQH917529 EAD917528:EAD917529 EJZ917528:EJZ917529 ETV917528:ETV917529 FDR917528:FDR917529 FNN917528:FNN917529 FXJ917528:FXJ917529 GHF917528:GHF917529 GRB917528:GRB917529 HAX917528:HAX917529 HKT917528:HKT917529 HUP917528:HUP917529 IEL917528:IEL917529 IOH917528:IOH917529 IYD917528:IYD917529 JHZ917528:JHZ917529 JRV917528:JRV917529 KBR917528:KBR917529 KLN917528:KLN917529 KVJ917528:KVJ917529 LFF917528:LFF917529 LPB917528:LPB917529 LYX917528:LYX917529 MIT917528:MIT917529 MSP917528:MSP917529 NCL917528:NCL917529 NMH917528:NMH917529 NWD917528:NWD917529 OFZ917528:OFZ917529 OPV917528:OPV917529 OZR917528:OZR917529 PJN917528:PJN917529 PTJ917528:PTJ917529 QDF917528:QDF917529 QNB917528:QNB917529 QWX917528:QWX917529 RGT917528:RGT917529 RQP917528:RQP917529 SAL917528:SAL917529 SKH917528:SKH917529 SUD917528:SUD917529 TDZ917528:TDZ917529 TNV917528:TNV917529 TXR917528:TXR917529 UHN917528:UHN917529 URJ917528:URJ917529 VBF917528:VBF917529 VLB917528:VLB917529 VUX917528:VUX917529 WET917528:WET917529 WOP917528:WOP917529 WYL917528:WYL917529 S983064:S983065 LZ983064:LZ983065 VV983064:VV983065 AFR983064:AFR983065 APN983064:APN983065 AZJ983064:AZJ983065 BJF983064:BJF983065 BTB983064:BTB983065 CCX983064:CCX983065 CMT983064:CMT983065 CWP983064:CWP983065 DGL983064:DGL983065 DQH983064:DQH983065 EAD983064:EAD983065 EJZ983064:EJZ983065 ETV983064:ETV983065 FDR983064:FDR983065 FNN983064:FNN983065 FXJ983064:FXJ983065 GHF983064:GHF983065 GRB983064:GRB983065 HAX983064:HAX983065 HKT983064:HKT983065 HUP983064:HUP983065 IEL983064:IEL983065 IOH983064:IOH983065 IYD983064:IYD983065 JHZ983064:JHZ983065 JRV983064:JRV983065 KBR983064:KBR983065 KLN983064:KLN983065 KVJ983064:KVJ983065 LFF983064:LFF983065 LPB983064:LPB983065 LYX983064:LYX983065 MIT983064:MIT983065 MSP983064:MSP983065 NCL983064:NCL983065 NMH983064:NMH983065 NWD983064:NWD983065 OFZ983064:OFZ983065 OPV983064:OPV983065 OZR983064:OZR983065 PJN983064:PJN983065 PTJ983064:PTJ983065 QDF983064:QDF983065 QNB983064:QNB983065 QWX983064:QWX983065 RGT983064:RGT983065 RQP983064:RQP983065 SAL983064:SAL983065 SKH983064:SKH983065 SUD983064:SUD983065 TDZ983064:TDZ983065 TNV983064:TNV983065 TXR983064:TXR983065 UHN983064:UHN983065 URJ983064:URJ983065 VBF983064:VBF983065 VLB983064:VLB983065 VUX983064:VUX983065 WET983064:WET983065 WOP983064:WOP983065 WYL983064:WYL983065 U393240:U393241 U458776:U458777 MB65560:MB65561 VX65560:VX65561 AFT65560:AFT65561 APP65560:APP65561 AZL65560:AZL65561 BJH65560:BJH65561 BTD65560:BTD65561 CCZ65560:CCZ65561 CMV65560:CMV65561 CWR65560:CWR65561 DGN65560:DGN65561 DQJ65560:DQJ65561 EAF65560:EAF65561 EKB65560:EKB65561 ETX65560:ETX65561 FDT65560:FDT65561 FNP65560:FNP65561 FXL65560:FXL65561 GHH65560:GHH65561 GRD65560:GRD65561 HAZ65560:HAZ65561 HKV65560:HKV65561 HUR65560:HUR65561 IEN65560:IEN65561 IOJ65560:IOJ65561 IYF65560:IYF65561 JIB65560:JIB65561 JRX65560:JRX65561 KBT65560:KBT65561 KLP65560:KLP65561 KVL65560:KVL65561 LFH65560:LFH65561 LPD65560:LPD65561 LYZ65560:LYZ65561 MIV65560:MIV65561 MSR65560:MSR65561 NCN65560:NCN65561 NMJ65560:NMJ65561 NWF65560:NWF65561 OGB65560:OGB65561 OPX65560:OPX65561 OZT65560:OZT65561 PJP65560:PJP65561 PTL65560:PTL65561 QDH65560:QDH65561 QND65560:QND65561 QWZ65560:QWZ65561 RGV65560:RGV65561 RQR65560:RQR65561 SAN65560:SAN65561 SKJ65560:SKJ65561 SUF65560:SUF65561 TEB65560:TEB65561 TNX65560:TNX65561 TXT65560:TXT65561 UHP65560:UHP65561 URL65560:URL65561 VBH65560:VBH65561 VLD65560:VLD65561 VUZ65560:VUZ65561 WEV65560:WEV65561 WOR65560:WOR65561 WYN65560:WYN65561 U524312:U524313 MB131096:MB131097 VX131096:VX131097 AFT131096:AFT131097 APP131096:APP131097 AZL131096:AZL131097 BJH131096:BJH131097 BTD131096:BTD131097 CCZ131096:CCZ131097 CMV131096:CMV131097 CWR131096:CWR131097 DGN131096:DGN131097 DQJ131096:DQJ131097 EAF131096:EAF131097 EKB131096:EKB131097 ETX131096:ETX131097 FDT131096:FDT131097 FNP131096:FNP131097 FXL131096:FXL131097 GHH131096:GHH131097 GRD131096:GRD131097 HAZ131096:HAZ131097 HKV131096:HKV131097 HUR131096:HUR131097 IEN131096:IEN131097 IOJ131096:IOJ131097 IYF131096:IYF131097 JIB131096:JIB131097 JRX131096:JRX131097 KBT131096:KBT131097 KLP131096:KLP131097 KVL131096:KVL131097 LFH131096:LFH131097 LPD131096:LPD131097 LYZ131096:LYZ131097 MIV131096:MIV131097 MSR131096:MSR131097 NCN131096:NCN131097 NMJ131096:NMJ131097 NWF131096:NWF131097 OGB131096:OGB131097 OPX131096:OPX131097 OZT131096:OZT131097 PJP131096:PJP131097 PTL131096:PTL131097 QDH131096:QDH131097 QND131096:QND131097 QWZ131096:QWZ131097 RGV131096:RGV131097 RQR131096:RQR131097 SAN131096:SAN131097 SKJ131096:SKJ131097 SUF131096:SUF131097 TEB131096:TEB131097 TNX131096:TNX131097 TXT131096:TXT131097 UHP131096:UHP131097 URL131096:URL131097 VBH131096:VBH131097 VLD131096:VLD131097 VUZ131096:VUZ131097 WEV131096:WEV131097 WOR131096:WOR131097 WYN131096:WYN131097 U589848:U589849 MB196632:MB196633 VX196632:VX196633 AFT196632:AFT196633 APP196632:APP196633 AZL196632:AZL196633 BJH196632:BJH196633 BTD196632:BTD196633 CCZ196632:CCZ196633 CMV196632:CMV196633 CWR196632:CWR196633 DGN196632:DGN196633 DQJ196632:DQJ196633 EAF196632:EAF196633 EKB196632:EKB196633 ETX196632:ETX196633 FDT196632:FDT196633 FNP196632:FNP196633 FXL196632:FXL196633 GHH196632:GHH196633 GRD196632:GRD196633 HAZ196632:HAZ196633 HKV196632:HKV196633 HUR196632:HUR196633 IEN196632:IEN196633 IOJ196632:IOJ196633 IYF196632:IYF196633 JIB196632:JIB196633 JRX196632:JRX196633 KBT196632:KBT196633 KLP196632:KLP196633 KVL196632:KVL196633 LFH196632:LFH196633 LPD196632:LPD196633 LYZ196632:LYZ196633 MIV196632:MIV196633 MSR196632:MSR196633 NCN196632:NCN196633 NMJ196632:NMJ196633 NWF196632:NWF196633 OGB196632:OGB196633 OPX196632:OPX196633 OZT196632:OZT196633 PJP196632:PJP196633 PTL196632:PTL196633 QDH196632:QDH196633 QND196632:QND196633 QWZ196632:QWZ196633 RGV196632:RGV196633 RQR196632:RQR196633 SAN196632:SAN196633 SKJ196632:SKJ196633 SUF196632:SUF196633 TEB196632:TEB196633 TNX196632:TNX196633 TXT196632:TXT196633 UHP196632:UHP196633 URL196632:URL196633 VBH196632:VBH196633 VLD196632:VLD196633 VUZ196632:VUZ196633 WEV196632:WEV196633 WOR196632:WOR196633 WYN196632:WYN196633 U655384:U655385 MB262168:MB262169 VX262168:VX262169 AFT262168:AFT262169 APP262168:APP262169 AZL262168:AZL262169 BJH262168:BJH262169 BTD262168:BTD262169 CCZ262168:CCZ262169 CMV262168:CMV262169 CWR262168:CWR262169 DGN262168:DGN262169 DQJ262168:DQJ262169 EAF262168:EAF262169 EKB262168:EKB262169 ETX262168:ETX262169 FDT262168:FDT262169 FNP262168:FNP262169 FXL262168:FXL262169 GHH262168:GHH262169 GRD262168:GRD262169 HAZ262168:HAZ262169 HKV262168:HKV262169 HUR262168:HUR262169 IEN262168:IEN262169 IOJ262168:IOJ262169 IYF262168:IYF262169 JIB262168:JIB262169 JRX262168:JRX262169 KBT262168:KBT262169 KLP262168:KLP262169 KVL262168:KVL262169 LFH262168:LFH262169 LPD262168:LPD262169 LYZ262168:LYZ262169 MIV262168:MIV262169 MSR262168:MSR262169 NCN262168:NCN262169 NMJ262168:NMJ262169 NWF262168:NWF262169 OGB262168:OGB262169 OPX262168:OPX262169 OZT262168:OZT262169 PJP262168:PJP262169 PTL262168:PTL262169 QDH262168:QDH262169 QND262168:QND262169 QWZ262168:QWZ262169 RGV262168:RGV262169 RQR262168:RQR262169 SAN262168:SAN262169 SKJ262168:SKJ262169 SUF262168:SUF262169 TEB262168:TEB262169 TNX262168:TNX262169 TXT262168:TXT262169 UHP262168:UHP262169 URL262168:URL262169 VBH262168:VBH262169 VLD262168:VLD262169 VUZ262168:VUZ262169 WEV262168:WEV262169 WOR262168:WOR262169 WYN262168:WYN262169 U720920:U720921 MB327704:MB327705 VX327704:VX327705 AFT327704:AFT327705 APP327704:APP327705 AZL327704:AZL327705 BJH327704:BJH327705 BTD327704:BTD327705 CCZ327704:CCZ327705 CMV327704:CMV327705 CWR327704:CWR327705 DGN327704:DGN327705 DQJ327704:DQJ327705 EAF327704:EAF327705 EKB327704:EKB327705 ETX327704:ETX327705 FDT327704:FDT327705 FNP327704:FNP327705 FXL327704:FXL327705 GHH327704:GHH327705 GRD327704:GRD327705 HAZ327704:HAZ327705 HKV327704:HKV327705 HUR327704:HUR327705 IEN327704:IEN327705 IOJ327704:IOJ327705 IYF327704:IYF327705 JIB327704:JIB327705 JRX327704:JRX327705 KBT327704:KBT327705 KLP327704:KLP327705 KVL327704:KVL327705 LFH327704:LFH327705 LPD327704:LPD327705 LYZ327704:LYZ327705 MIV327704:MIV327705 MSR327704:MSR327705 NCN327704:NCN327705 NMJ327704:NMJ327705 NWF327704:NWF327705 OGB327704:OGB327705 OPX327704:OPX327705 OZT327704:OZT327705 PJP327704:PJP327705 PTL327704:PTL327705 QDH327704:QDH327705 QND327704:QND327705 QWZ327704:QWZ327705 RGV327704:RGV327705 RQR327704:RQR327705 SAN327704:SAN327705 SKJ327704:SKJ327705 SUF327704:SUF327705 TEB327704:TEB327705 TNX327704:TNX327705 TXT327704:TXT327705 UHP327704:UHP327705 URL327704:URL327705 VBH327704:VBH327705 VLD327704:VLD327705 VUZ327704:VUZ327705 WEV327704:WEV327705 WOR327704:WOR327705 WYN327704:WYN327705 U786456:U786457 MB393240:MB393241 VX393240:VX393241 AFT393240:AFT393241 APP393240:APP393241 AZL393240:AZL393241 BJH393240:BJH393241 BTD393240:BTD393241 CCZ393240:CCZ393241 CMV393240:CMV393241 CWR393240:CWR393241 DGN393240:DGN393241 DQJ393240:DQJ393241 EAF393240:EAF393241 EKB393240:EKB393241 ETX393240:ETX393241 FDT393240:FDT393241 FNP393240:FNP393241 FXL393240:FXL393241 GHH393240:GHH393241 GRD393240:GRD393241 HAZ393240:HAZ393241 HKV393240:HKV393241 HUR393240:HUR393241 IEN393240:IEN393241 IOJ393240:IOJ393241 IYF393240:IYF393241 JIB393240:JIB393241 JRX393240:JRX393241 KBT393240:KBT393241 KLP393240:KLP393241 KVL393240:KVL393241 LFH393240:LFH393241 LPD393240:LPD393241 LYZ393240:LYZ393241 MIV393240:MIV393241 MSR393240:MSR393241 NCN393240:NCN393241 NMJ393240:NMJ393241 NWF393240:NWF393241 OGB393240:OGB393241 OPX393240:OPX393241 OZT393240:OZT393241 PJP393240:PJP393241 PTL393240:PTL393241 QDH393240:QDH393241 QND393240:QND393241 QWZ393240:QWZ393241 RGV393240:RGV393241 RQR393240:RQR393241 SAN393240:SAN393241 SKJ393240:SKJ393241 SUF393240:SUF393241 TEB393240:TEB393241 TNX393240:TNX393241 TXT393240:TXT393241 UHP393240:UHP393241 URL393240:URL393241 VBH393240:VBH393241 VLD393240:VLD393241 VUZ393240:VUZ393241 WEV393240:WEV393241 WOR393240:WOR393241 WYN393240:WYN393241 U851992:U851993 MB458776:MB458777 VX458776:VX458777 AFT458776:AFT458777 APP458776:APP458777 AZL458776:AZL458777 BJH458776:BJH458777 BTD458776:BTD458777 CCZ458776:CCZ458777 CMV458776:CMV458777 CWR458776:CWR458777 DGN458776:DGN458777 DQJ458776:DQJ458777 EAF458776:EAF458777 EKB458776:EKB458777 ETX458776:ETX458777 FDT458776:FDT458777 FNP458776:FNP458777 FXL458776:FXL458777 GHH458776:GHH458777 GRD458776:GRD458777 HAZ458776:HAZ458777 HKV458776:HKV458777 HUR458776:HUR458777 IEN458776:IEN458777 IOJ458776:IOJ458777 IYF458776:IYF458777 JIB458776:JIB458777 JRX458776:JRX458777 KBT458776:KBT458777 KLP458776:KLP458777 KVL458776:KVL458777 LFH458776:LFH458777 LPD458776:LPD458777 LYZ458776:LYZ458777 MIV458776:MIV458777 MSR458776:MSR458777 NCN458776:NCN458777 NMJ458776:NMJ458777 NWF458776:NWF458777 OGB458776:OGB458777 OPX458776:OPX458777 OZT458776:OZT458777 PJP458776:PJP458777 PTL458776:PTL458777 QDH458776:QDH458777 QND458776:QND458777 QWZ458776:QWZ458777 RGV458776:RGV458777 RQR458776:RQR458777 SAN458776:SAN458777 SKJ458776:SKJ458777 SUF458776:SUF458777 TEB458776:TEB458777 TNX458776:TNX458777 TXT458776:TXT458777 UHP458776:UHP458777 URL458776:URL458777 VBH458776:VBH458777 VLD458776:VLD458777 VUZ458776:VUZ458777 WEV458776:WEV458777 WOR458776:WOR458777 WYN458776:WYN458777 U917528:U917529 MB524312:MB524313 VX524312:VX524313 AFT524312:AFT524313 APP524312:APP524313 AZL524312:AZL524313 BJH524312:BJH524313 BTD524312:BTD524313 CCZ524312:CCZ524313 CMV524312:CMV524313 CWR524312:CWR524313 DGN524312:DGN524313 DQJ524312:DQJ524313 EAF524312:EAF524313 EKB524312:EKB524313 ETX524312:ETX524313 FDT524312:FDT524313 FNP524312:FNP524313 FXL524312:FXL524313 GHH524312:GHH524313 GRD524312:GRD524313 HAZ524312:HAZ524313 HKV524312:HKV524313 HUR524312:HUR524313 IEN524312:IEN524313 IOJ524312:IOJ524313 IYF524312:IYF524313 JIB524312:JIB524313 JRX524312:JRX524313 KBT524312:KBT524313 KLP524312:KLP524313 KVL524312:KVL524313 LFH524312:LFH524313 LPD524312:LPD524313 LYZ524312:LYZ524313 MIV524312:MIV524313 MSR524312:MSR524313 NCN524312:NCN524313 NMJ524312:NMJ524313 NWF524312:NWF524313 OGB524312:OGB524313 OPX524312:OPX524313 OZT524312:OZT524313 PJP524312:PJP524313 PTL524312:PTL524313 QDH524312:QDH524313 QND524312:QND524313 QWZ524312:QWZ524313 RGV524312:RGV524313 RQR524312:RQR524313 SAN524312:SAN524313 SKJ524312:SKJ524313 SUF524312:SUF524313 TEB524312:TEB524313 TNX524312:TNX524313 TXT524312:TXT524313 UHP524312:UHP524313 URL524312:URL524313 VBH524312:VBH524313 VLD524312:VLD524313 VUZ524312:VUZ524313 WEV524312:WEV524313 WOR524312:WOR524313 WYN524312:WYN524313 U983064:U983065 MB589848:MB589849 VX589848:VX589849 AFT589848:AFT589849 APP589848:APP589849 AZL589848:AZL589849 BJH589848:BJH589849 BTD589848:BTD589849 CCZ589848:CCZ589849 CMV589848:CMV589849 CWR589848:CWR589849 DGN589848:DGN589849 DQJ589848:DQJ589849 EAF589848:EAF589849 EKB589848:EKB589849 ETX589848:ETX589849 FDT589848:FDT589849 FNP589848:FNP589849 FXL589848:FXL589849 GHH589848:GHH589849 GRD589848:GRD589849 HAZ589848:HAZ589849 HKV589848:HKV589849 HUR589848:HUR589849 IEN589848:IEN589849 IOJ589848:IOJ589849 IYF589848:IYF589849 JIB589848:JIB589849 JRX589848:JRX589849 KBT589848:KBT589849 KLP589848:KLP589849 KVL589848:KVL589849 LFH589848:LFH589849 LPD589848:LPD589849 LYZ589848:LYZ589849 MIV589848:MIV589849 MSR589848:MSR589849 NCN589848:NCN589849 NMJ589848:NMJ589849 NWF589848:NWF589849 OGB589848:OGB589849 OPX589848:OPX589849 OZT589848:OZT589849 PJP589848:PJP589849 PTL589848:PTL589849 QDH589848:QDH589849 QND589848:QND589849 QWZ589848:QWZ589849 RGV589848:RGV589849 RQR589848:RQR589849 SAN589848:SAN589849 SKJ589848:SKJ589849 SUF589848:SUF589849 TEB589848:TEB589849 TNX589848:TNX589849 TXT589848:TXT589849 UHP589848:UHP589849 URL589848:URL589849 VBH589848:VBH589849 VLD589848:VLD589849 VUZ589848:VUZ589849 WEV589848:WEV589849 WOR589848:WOR589849 WYN589848:WYN589849 U65560:U65561 MB655384:MB655385 VX655384:VX655385 AFT655384:AFT655385 APP655384:APP655385 AZL655384:AZL655385 BJH655384:BJH655385 BTD655384:BTD655385 CCZ655384:CCZ655385 CMV655384:CMV655385 CWR655384:CWR655385 DGN655384:DGN655385 DQJ655384:DQJ655385 EAF655384:EAF655385 EKB655384:EKB655385 ETX655384:ETX655385 FDT655384:FDT655385 FNP655384:FNP655385 FXL655384:FXL655385 GHH655384:GHH655385 GRD655384:GRD655385 HAZ655384:HAZ655385 HKV655384:HKV655385 HUR655384:HUR655385 IEN655384:IEN655385 IOJ655384:IOJ655385 IYF655384:IYF655385 JIB655384:JIB655385 JRX655384:JRX655385 KBT655384:KBT655385 KLP655384:KLP655385 KVL655384:KVL655385 LFH655384:LFH655385 LPD655384:LPD655385 LYZ655384:LYZ655385 MIV655384:MIV655385 MSR655384:MSR655385 NCN655384:NCN655385 NMJ655384:NMJ655385 NWF655384:NWF655385 OGB655384:OGB655385 OPX655384:OPX655385 OZT655384:OZT655385 PJP655384:PJP655385 PTL655384:PTL655385 QDH655384:QDH655385 QND655384:QND655385 QWZ655384:QWZ655385 RGV655384:RGV655385 RQR655384:RQR655385 SAN655384:SAN655385 SKJ655384:SKJ655385 SUF655384:SUF655385 TEB655384:TEB655385 TNX655384:TNX655385 TXT655384:TXT655385 UHP655384:UHP655385 URL655384:URL655385 VBH655384:VBH655385 VLD655384:VLD655385 VUZ655384:VUZ655385 WEV655384:WEV655385 WOR655384:WOR655385 WYN655384:WYN655385 U131096:U131097 MB720920:MB720921 VX720920:VX720921 AFT720920:AFT720921 APP720920:APP720921 AZL720920:AZL720921 BJH720920:BJH720921 BTD720920:BTD720921 CCZ720920:CCZ720921 CMV720920:CMV720921 CWR720920:CWR720921 DGN720920:DGN720921 DQJ720920:DQJ720921 EAF720920:EAF720921 EKB720920:EKB720921 ETX720920:ETX720921 FDT720920:FDT720921 FNP720920:FNP720921 FXL720920:FXL720921 GHH720920:GHH720921 GRD720920:GRD720921 HAZ720920:HAZ720921 HKV720920:HKV720921 HUR720920:HUR720921 IEN720920:IEN720921 IOJ720920:IOJ720921 IYF720920:IYF720921 JIB720920:JIB720921 JRX720920:JRX720921 KBT720920:KBT720921 KLP720920:KLP720921 KVL720920:KVL720921 LFH720920:LFH720921 LPD720920:LPD720921 LYZ720920:LYZ720921 MIV720920:MIV720921 MSR720920:MSR720921 NCN720920:NCN720921 NMJ720920:NMJ720921 NWF720920:NWF720921 OGB720920:OGB720921 OPX720920:OPX720921 OZT720920:OZT720921 PJP720920:PJP720921 PTL720920:PTL720921 QDH720920:QDH720921 QND720920:QND720921 QWZ720920:QWZ720921 RGV720920:RGV720921 RQR720920:RQR720921 SAN720920:SAN720921 SKJ720920:SKJ720921 SUF720920:SUF720921 TEB720920:TEB720921 TNX720920:TNX720921 TXT720920:TXT720921 UHP720920:UHP720921 URL720920:URL720921 VBH720920:VBH720921 VLD720920:VLD720921 VUZ720920:VUZ720921 WEV720920:WEV720921 WOR720920:WOR720921 WYN720920:WYN720921 U196632:U196633 MB786456:MB786457 VX786456:VX786457 AFT786456:AFT786457 APP786456:APP786457 AZL786456:AZL786457 BJH786456:BJH786457 BTD786456:BTD786457 CCZ786456:CCZ786457 CMV786456:CMV786457 CWR786456:CWR786457 DGN786456:DGN786457 DQJ786456:DQJ786457 EAF786456:EAF786457 EKB786456:EKB786457 ETX786456:ETX786457 FDT786456:FDT786457 FNP786456:FNP786457 FXL786456:FXL786457 GHH786456:GHH786457 GRD786456:GRD786457 HAZ786456:HAZ786457 HKV786456:HKV786457 HUR786456:HUR786457 IEN786456:IEN786457 IOJ786456:IOJ786457 IYF786456:IYF786457 JIB786456:JIB786457 JRX786456:JRX786457 KBT786456:KBT786457 KLP786456:KLP786457 KVL786456:KVL786457 LFH786456:LFH786457 LPD786456:LPD786457 LYZ786456:LYZ786457 MIV786456:MIV786457 MSR786456:MSR786457 NCN786456:NCN786457 NMJ786456:NMJ786457 NWF786456:NWF786457 OGB786456:OGB786457 OPX786456:OPX786457 OZT786456:OZT786457 PJP786456:PJP786457 PTL786456:PTL786457 QDH786456:QDH786457 QND786456:QND786457 QWZ786456:QWZ786457 RGV786456:RGV786457 RQR786456:RQR786457 SAN786456:SAN786457 SKJ786456:SKJ786457 SUF786456:SUF786457 TEB786456:TEB786457 TNX786456:TNX786457 TXT786456:TXT786457 UHP786456:UHP786457 URL786456:URL786457 VBH786456:VBH786457 VLD786456:VLD786457 VUZ786456:VUZ786457 WEV786456:WEV786457 WOR786456:WOR786457 WYN786456:WYN786457 U262168:U262169 MB851992:MB851993 VX851992:VX851993 AFT851992:AFT851993 APP851992:APP851993 AZL851992:AZL851993 BJH851992:BJH851993 BTD851992:BTD851993 CCZ851992:CCZ851993 CMV851992:CMV851993 CWR851992:CWR851993 DGN851992:DGN851993 DQJ851992:DQJ851993 EAF851992:EAF851993 EKB851992:EKB851993 ETX851992:ETX851993 FDT851992:FDT851993 FNP851992:FNP851993 FXL851992:FXL851993 GHH851992:GHH851993 GRD851992:GRD851993 HAZ851992:HAZ851993 HKV851992:HKV851993 HUR851992:HUR851993 IEN851992:IEN851993 IOJ851992:IOJ851993 IYF851992:IYF851993 JIB851992:JIB851993 JRX851992:JRX851993 KBT851992:KBT851993 KLP851992:KLP851993 KVL851992:KVL851993 LFH851992:LFH851993 LPD851992:LPD851993 LYZ851992:LYZ851993 MIV851992:MIV851993 MSR851992:MSR851993 NCN851992:NCN851993 NMJ851992:NMJ851993 NWF851992:NWF851993 OGB851992:OGB851993 OPX851992:OPX851993 OZT851992:OZT851993 PJP851992:PJP851993 PTL851992:PTL851993 QDH851992:QDH851993 QND851992:QND851993 QWZ851992:QWZ851993 RGV851992:RGV851993 RQR851992:RQR851993 SAN851992:SAN851993 SKJ851992:SKJ851993 SUF851992:SUF851993 TEB851992:TEB851993 TNX851992:TNX851993 TXT851992:TXT851993 UHP851992:UHP851993 URL851992:URL851993 VBH851992:VBH851993 VLD851992:VLD851993 VUZ851992:VUZ851993 WEV851992:WEV851993 WOR851992:WOR851993 WYN851992:WYN851993 MB917528:MB917529 VX917528:VX917529 AFT917528:AFT917529 APP917528:APP917529 AZL917528:AZL917529 BJH917528:BJH917529 BTD917528:BTD917529 CCZ917528:CCZ917529 CMV917528:CMV917529 CWR917528:CWR917529 DGN917528:DGN917529 DQJ917528:DQJ917529 EAF917528:EAF917529 EKB917528:EKB917529 ETX917528:ETX917529 FDT917528:FDT917529 FNP917528:FNP917529 FXL917528:FXL917529 GHH917528:GHH917529 GRD917528:GRD917529 HAZ917528:HAZ917529 HKV917528:HKV917529 HUR917528:HUR917529 IEN917528:IEN917529 IOJ917528:IOJ917529 IYF917528:IYF917529 JIB917528:JIB917529 JRX917528:JRX917529 KBT917528:KBT917529 KLP917528:KLP917529 KVL917528:KVL917529 LFH917528:LFH917529 LPD917528:LPD917529 LYZ917528:LYZ917529 MIV917528:MIV917529 MSR917528:MSR917529 NCN917528:NCN917529 NMJ917528:NMJ917529 NWF917528:NWF917529 OGB917528:OGB917529 OPX917528:OPX917529 OZT917528:OZT917529 PJP917528:PJP917529 PTL917528:PTL917529 QDH917528:QDH917529 QND917528:QND917529 QWZ917528:QWZ917529 RGV917528:RGV917529 RQR917528:RQR917529 SAN917528:SAN917529 SKJ917528:SKJ917529 SUF917528:SUF917529 TEB917528:TEB917529 TNX917528:TNX917529 TXT917528:TXT917529 UHP917528:UHP917529 URL917528:URL917529 VBH917528:VBH917529 VLD917528:VLD917529 VUZ917528:VUZ917529 WEV917528:WEV917529 WOR917528:WOR917529 WYN917528:WYN917529 WYN983064:WYN983065 MB983064:MB983065 VX983064:VX983065 AFT983064:AFT983065 APP983064:APP983065 AZL983064:AZL983065 BJH983064:BJH983065 BTD983064:BTD983065 CCZ983064:CCZ983065 CMV983064:CMV983065 CWR983064:CWR983065 DGN983064:DGN983065 DQJ983064:DQJ983065 EAF983064:EAF983065 EKB983064:EKB983065 ETX983064:ETX983065 FDT983064:FDT983065 FNP983064:FNP983065 FXL983064:FXL983065 GHH983064:GHH983065 GRD983064:GRD983065 HAZ983064:HAZ983065 HKV983064:HKV983065 HUR983064:HUR983065 IEN983064:IEN983065 IOJ983064:IOJ983065 IYF983064:IYF983065 JIB983064:JIB983065 JRX983064:JRX983065 KBT983064:KBT983065 KLP983064:KLP983065 KVL983064:KVL983065 LFH983064:LFH983065 LPD983064:LPD983065 LYZ983064:LYZ983065 MIV983064:MIV983065 MSR983064:MSR983065 NCN983064:NCN983065 NMJ983064:NMJ983065 NWF983064:NWF983065 OGB983064:OGB983065 OPX983064:OPX983065 OZT983064:OZT983065 PJP983064:PJP983065 PTL983064:PTL983065 QDH983064:QDH983065 QND983064:QND983065 QWZ983064:QWZ983065 RGV983064:RGV983065 RQR983064:RQR983065 SAN983064:SAN983065 SKJ983064:SKJ983065 SUF983064:SUF983065 TEB983064:TEB983065 TNX983064:TNX983065 TXT983064:TXT983065 UHP983064:UHP983065 URL983064:URL983065 VBH983064:VBH983065 VLD983064:VLD983065 VUZ983064:VUZ983065 WEV983064:WEV983065 WOR983064:WOR983065 U24:U25 WYN24:WYN25 WOR24:WOR25 WEV24:WEV25 VUZ24:VUZ25 VLD24:VLD25 VBH24:VBH25 URL24:URL25 UHP24:UHP25 TXT24:TXT25 TNX24:TNX25 TEB24:TEB25 SUF24:SUF25 SKJ24:SKJ25 SAN24:SAN25 RQR24:RQR25 RGV24:RGV25 QWZ24:QWZ25 QND24:QND25 QDH24:QDH25 PTL24:PTL25 PJP24:PJP25 OZT24:OZT25 OPX24:OPX25 OGB24:OGB25 NWF24:NWF25 NMJ24:NMJ25 NCN24:NCN25 MSR24:MSR25 MIV24:MIV25 LYZ24:LYZ25 LPD24:LPD25 LFH24:LFH25 KVL24:KVL25 KLP24:KLP25 KBT24:KBT25 JRX24:JRX25 JIB24:JIB25 IYF24:IYF25 IOJ24:IOJ25 IEN24:IEN25 HUR24:HUR25 HKV24:HKV25 HAZ24:HAZ25 GRD24:GRD25 GHH24:GHH25 FXL24:FXL25 FNP24:FNP25 FDT24:FDT25 ETX24:ETX25 EKB24:EKB25 EAF24:EAF25 DQJ24:DQJ25 DGN24:DGN25 CWR24:CWR25 CMV24:CMV25 CCZ24:CCZ25 BTD24:BTD25 BJH24:BJH25 AZL24:AZL25 APP24:APP25 AFT24:AFT25 VX24:VX25 MB24:MB25 WYL24:WYL25 WOP24:WOP25 WET24:WET25 VUX24:VUX25 VLB24:VLB25 VBF24:VBF25 URJ24:URJ25 UHN24:UHN25 TXR24:TXR25 TNV24:TNV25 TDZ24:TDZ25 SUD24:SUD25 SKH24:SKH25 SAL24:SAL25 RQP24:RQP25 RGT24:RGT25 QWX24:QWX25 QNB24:QNB25 QDF24:QDF25 PTJ24:PTJ25 PJN24:PJN25 OZR24:OZR25 OPV24:OPV25 OFZ24:OFZ25 NWD24:NWD25 NMH24:NMH25 NCL24:NCL25 MSP24:MSP25 MIT24:MIT25 LYX24:LYX25 LPB24:LPB25 LFF24:LFF25 KVJ24:KVJ25 KLN24:KLN25 KBR24:KBR25 JRV24:JRV25 JHZ24:JHZ25 IYD24:IYD25 IOH24:IOH25 IEL24:IEL25 HUP24:HUP25 HKT24:HKT25 HAX24:HAX25 GRB24:GRB25 GHF24:GHF25 FXJ24:FXJ25 FNN24:FNN25 FDR24:FDR25 ETV24:ETV25 EJZ24:EJZ25 EAD24:EAD25 DQH24:DQH25 DGL24:DGL25 CWP24:CWP25 CMT24:CMT25 CCX24:CCX25 BTB24:BTB25 BJF24:BJF25 AZJ24:AZJ25 APN24:APN25 AFR24:AFR25 VV24:VV25 LZ24:LZ25 S24:S25 U327704:U327705 Z65560:Z65561 Z131096:Z131097 Z196632:Z196633 Z262168:Z262169 Z327704:Z327705 Z393240:Z393241 Z458776:Z458777 Z524312:Z524313 Z589848:Z589849 Z655384:Z655385 Z720920:Z720921 Z786456:Z786457 Z851992:Z851993 Z917528:Z917529 Z983064:Z983065 AB458776:AB458777 AB524312:AB524313 AB589848:AB589849 AB655384:AB655385 AB720920:AB720921 AB786456:AB786457 AB851992:AB851993 AB917528:AB917529 AB983064:AB983065 AB65560:AB65561 AB131096:AB131097 AB196632:AB196633 AB262168:AB262169 AB327704:AB327705 AB24:AB25 Z24:Z25 AB393240:AB393241 AG65560:AG65561 AG131096:AG131097 AG196632:AG196633 AG262168:AG262169 AG327704:AG327705 AG393240:AG393241 AG458776:AG458777 AG524312:AG524313 AG589848:AG589849 AG655384:AG655385 AG720920:AG720921 AG786456:AG786457 AG851992:AG851993 AG917528:AG917529 AG983064:AG983065 AI458776:AI458777 AI524312:AI524313 AI589848:AI589849 AI655384:AI655385 AI720920:AI720921 AI786456:AI786457 AI851992:AI851993 AI917528:AI917529 AI983064:AI983065 AI65560:AI65561 AI131096:AI131097 AI196632:AI196633 AI262168:AI262169 AI327704:AI327705 AI24:AI25 AG24:AG25 AI393240:AI393241 AN65560:AN65561 AN131096:AN131097 AN196632:AN196633 AN262168:AN262169 AN327704:AN327705 AN393240:AN393241 AN458776:AN458777 AN524312:AN524313 AN589848:AN589849 AN655384:AN655385 AN720920:AN720921 AN786456:AN786457 AN851992:AN851993 AN917528:AN917529 AN983064:AN983065 AP458776:AP458777 AP524312:AP524313 AP589848:AP589849 AP655384:AP655385 AP720920:AP720921 AP786456:AP786457 AP851992:AP851993 AP917528:AP917529 AP983064:AP983065 AP65560:AP65561 AP131096:AP131097 AP196632:AP196633 AP262168:AP262169 AP327704:AP327705 AP24:AP25 AN24:AN25 AP393240:AP393241 AU65560:AU65561 AU131096:AU131097 AU196632:AU196633 AU262168:AU262169 AU327704:AU327705 AU393240:AU393241 AU458776:AU458777 AU524312:AU524313 AU589848:AU589849 AU655384:AU655385 AU720920:AU720921 AU786456:AU786457 AU851992:AU851993 AU917528:AU917529 AU983064:AU983065 AW458776:AW458777 AW524312:AW524313 AW589848:AW589849 AW655384:AW655385 AW720920:AW720921 AW786456:AW786457 AW851992:AW851993 AW917528:AW917529 AW983064:AW983065 AW65560:AW65561 AW131096:AW131097 AW196632:AW196633 AW262168:AW262169 AW327704:AW327705 AW24:AW25 AU24:AU25 AW393240:AW393241 BB65560:BB65561 BB131096:BB131097 BB196632:BB196633 BB262168:BB262169 BB327704:BB327705 BB393240:BB393241 BB458776:BB458777 BB524312:BB524313 BB589848:BB589849 BB655384:BB655385 BB720920:BB720921 BB786456:BB786457 BB851992:BB851993 BB917528:BB917529 BB983064:BB983065 BD458776:BD458777 BD524312:BD524313 BD589848:BD589849 BD655384:BD655385 BD720920:BD720921 BD786456:BD786457 BD851992:BD851993 BD917528:BD917529 BD983064:BD983065 BD65560:BD65561 BD131096:BD131097 BD196632:BD196633 BD262168:BD262169 BD327704:BD327705 BD24:BD25 BB24:BB25 BD393240:BD393241 BI65560:BI65561 BI131096:BI131097 BI196632:BI196633 BI262168:BI262169 BI327704:BI327705 BI393240:BI393241 BI458776:BI458777 BI524312:BI524313 BI589848:BI589849 BI655384:BI655385 BI720920:BI720921 BI786456:BI786457 BI851992:BI851993 BI917528:BI917529 BI983064:BI983065 BK458776:BK458777 BK524312:BK524313 BK589848:BK589849 BK655384:BK655385 BK720920:BK720921 BK786456:BK786457 BK851992:BK851993 BK917528:BK917529 BK983064:BK983065 BK65560:BK65561 BK131096:BK131097 BK196632:BK196633 BK262168:BK262169 BK327704:BK327705 BK24:BK25 BI24:BI25 BK393240:BK393241 BP65560:BP65561 BP131096:BP131097 BP196632:BP196633 BP262168:BP262169 BP327704:BP327705 BP393240:BP393241 BP458776:BP458777 BP524312:BP524313 BP589848:BP589849 BP655384:BP655385 BP720920:BP720921 BP786456:BP786457 BP851992:BP851993 BP917528:BP917529 BP983064:BP983065 BR458776:BR458777 BR524312:BR524313 BR589848:BR589849 BR655384:BR655385 BR720920:BR720921 BR786456:BR786457 BR851992:BR851993 BR917528:BR917529 BR983064:BR983065 BR65560:BR65561 BR131096:BR131097 BR196632:BR196633 BR262168:BR262169 BR327704:BR327705 BR24:BR25 BP24:BP25 BR393240:BR393241 BW65560:BW65561 BW131096:BW131097 BW196632:BW196633 BW262168:BW262169 BW327704:BW327705 BW393240:BW393241 BW458776:BW458777 BW524312:BW524313 BW589848:BW589849 BW655384:BW655385 BW720920:BW720921 BW786456:BW786457 BW851992:BW851993 BW917528:BW917529 BW983064:BW983065 BY458776:BY458777 BY524312:BY524313 BY589848:BY589849 BY655384:BY655385 BY720920:BY720921 BY786456:BY786457 BY851992:BY851993 BY917528:BY917529 BY983064:BY983065 BY65560:BY65561 BY131096:BY131097 BY196632:BY196633 BY262168:BY262169 BY327704:BY327705 BY24:BY25 BW24:BW25 BY393240:BY393241 CD65560:CD65561 CD131096:CD131097 CD196632:CD196633 CD262168:CD262169 CD327704:CD327705 CD393240:CD393241 CD458776:CD458777 CD524312:CD524313 CD589848:CD589849 CD655384:CD655385 CD720920:CD720921 CD786456:CD786457 CD851992:CD851993 CD917528:CD917529 CD983064:CD983065 CF393240:CF393241 CF458776:CF458777 CF524312:CF524313 CF589848:CF589849 CF655384:CF655385 CF720920:CF720921 CF786456:CF786457 CF851992:CF851993 CF917528:CF917529 CF983064:CF983065 CF65560:CF65561 CF131096:CF131097 CF196632:CF196633 CF262168:CF262169 CF327704:CF327705 CF24:CF25 CD24:CD25 WOR28:WOR29 WYN28:WYN29 S28:S29 LZ28:LZ29 VV28:VV29 AFR28:AFR29 APN28:APN29 AZJ28:AZJ29 BJF28:BJF29 BTB28:BTB29 CCX28:CCX29 CMT28:CMT29 CWP28:CWP29 DGL28:DGL29 DQH28:DQH29 EAD28:EAD29 EJZ28:EJZ29 ETV28:ETV29 FDR28:FDR29 FNN28:FNN29 FXJ28:FXJ29 GHF28:GHF29 GRB28:GRB29 HAX28:HAX29 HKT28:HKT29 HUP28:HUP29 IEL28:IEL29 IOH28:IOH29 IYD28:IYD29 JHZ28:JHZ29 JRV28:JRV29 KBR28:KBR29 KLN28:KLN29 KVJ28:KVJ29 LFF28:LFF29 LPB28:LPB29 LYX28:LYX29 MIT28:MIT29 MSP28:MSP29 NCL28:NCL29 NMH28:NMH29 NWD28:NWD29 OFZ28:OFZ29 OPV28:OPV29 OZR28:OZR29 PJN28:PJN29 PTJ28:PTJ29 QDF28:QDF29 QNB28:QNB29 QWX28:QWX29 RGT28:RGT29 RQP28:RQP29 SAL28:SAL29 SKH28:SKH29 SUD28:SUD29 TDZ28:TDZ29 TNV28:TNV29 TXR28:TXR29 UHN28:UHN29 URJ28:URJ29 VBF28:VBF29 VLB28:VLB29 VUX28:VUX29 WET28:WET29 WOP28:WOP29 WYL28:WYL29 MB28:MB29 VX28:VX29 AFT28:AFT29 APP28:APP29 AZL28:AZL29 BJH28:BJH29 BTD28:BTD29 CCZ28:CCZ29 CMV28:CMV29 CWR28:CWR29 DGN28:DGN29 DQJ28:DQJ29 EAF28:EAF29 EKB28:EKB29 ETX28:ETX29 FDT28:FDT29 FNP28:FNP29 FXL28:FXL29 GHH28:GHH29 GRD28:GRD29 HAZ28:HAZ29 HKV28:HKV29 HUR28:HUR29 IEN28:IEN29 IOJ28:IOJ29 IYF28:IYF29 JIB28:JIB29 JRX28:JRX29 KBT28:KBT29 KLP28:KLP29 KVL28:KVL29 LFH28:LFH29 LPD28:LPD29 LYZ28:LYZ29 MIV28:MIV29 MSR28:MSR29 NCN28:NCN29 NMJ28:NMJ29 NWF28:NWF29 OGB28:OGB29 OPX28:OPX29 OZT28:OZT29 PJP28:PJP29 PTL28:PTL29 QDH28:QDH29 QND28:QND29 QWZ28:QWZ29 RGV28:RGV29 RQR28:RQR29 SAN28:SAN29 SKJ28:SKJ29 SUF28:SUF29 TEB28:TEB29 TNX28:TNX29 TXT28:TXT29 UHP28:UHP29 URL28:URL29 VBH28:VBH29 VLD28:VLD29 VUZ28:VUZ29 WEV28:WEV29 U28:U29 Z28:Z29 AB28:AB29 AG28:AG29 AI28:AI29 AN28:AN29 AP28:AP29 AU28:AU29 AW28:AW29 BB28:BB29 BD28:BD29 BI28:BI29 BK28:BK29 BP28:BP29 BR28:BR29 BW28:BW29 BY28:BY29 CD28:CD29 CF28:CF29"/>
    <dataValidation allowBlank="1" promptTitle="checkPeriodRange" sqref="Q65561 LX65561 VT65561 AFP65561 APL65561 AZH65561 BJD65561 BSZ65561 CCV65561 CMR65561 CWN65561 DGJ65561 DQF65561 EAB65561 EJX65561 ETT65561 FDP65561 FNL65561 FXH65561 GHD65561 GQZ65561 HAV65561 HKR65561 HUN65561 IEJ65561 IOF65561 IYB65561 JHX65561 JRT65561 KBP65561 KLL65561 KVH65561 LFD65561 LOZ65561 LYV65561 MIR65561 MSN65561 NCJ65561 NMF65561 NWB65561 OFX65561 OPT65561 OZP65561 PJL65561 PTH65561 QDD65561 QMZ65561 QWV65561 RGR65561 RQN65561 SAJ65561 SKF65561 SUB65561 TDX65561 TNT65561 TXP65561 UHL65561 URH65561 VBD65561 VKZ65561 VUV65561 WER65561 WON65561 WYJ65561 Q131097 LX131097 VT131097 AFP131097 APL131097 AZH131097 BJD131097 BSZ131097 CCV131097 CMR131097 CWN131097 DGJ131097 DQF131097 EAB131097 EJX131097 ETT131097 FDP131097 FNL131097 FXH131097 GHD131097 GQZ131097 HAV131097 HKR131097 HUN131097 IEJ131097 IOF131097 IYB131097 JHX131097 JRT131097 KBP131097 KLL131097 KVH131097 LFD131097 LOZ131097 LYV131097 MIR131097 MSN131097 NCJ131097 NMF131097 NWB131097 OFX131097 OPT131097 OZP131097 PJL131097 PTH131097 QDD131097 QMZ131097 QWV131097 RGR131097 RQN131097 SAJ131097 SKF131097 SUB131097 TDX131097 TNT131097 TXP131097 UHL131097 URH131097 VBD131097 VKZ131097 VUV131097 WER131097 WON131097 WYJ131097 Q196633 LX196633 VT196633 AFP196633 APL196633 AZH196633 BJD196633 BSZ196633 CCV196633 CMR196633 CWN196633 DGJ196633 DQF196633 EAB196633 EJX196633 ETT196633 FDP196633 FNL196633 FXH196633 GHD196633 GQZ196633 HAV196633 HKR196633 HUN196633 IEJ196633 IOF196633 IYB196633 JHX196633 JRT196633 KBP196633 KLL196633 KVH196633 LFD196633 LOZ196633 LYV196633 MIR196633 MSN196633 NCJ196633 NMF196633 NWB196633 OFX196633 OPT196633 OZP196633 PJL196633 PTH196633 QDD196633 QMZ196633 QWV196633 RGR196633 RQN196633 SAJ196633 SKF196633 SUB196633 TDX196633 TNT196633 TXP196633 UHL196633 URH196633 VBD196633 VKZ196633 VUV196633 WER196633 WON196633 WYJ196633 Q262169 LX262169 VT262169 AFP262169 APL262169 AZH262169 BJD262169 BSZ262169 CCV262169 CMR262169 CWN262169 DGJ262169 DQF262169 EAB262169 EJX262169 ETT262169 FDP262169 FNL262169 FXH262169 GHD262169 GQZ262169 HAV262169 HKR262169 HUN262169 IEJ262169 IOF262169 IYB262169 JHX262169 JRT262169 KBP262169 KLL262169 KVH262169 LFD262169 LOZ262169 LYV262169 MIR262169 MSN262169 NCJ262169 NMF262169 NWB262169 OFX262169 OPT262169 OZP262169 PJL262169 PTH262169 QDD262169 QMZ262169 QWV262169 RGR262169 RQN262169 SAJ262169 SKF262169 SUB262169 TDX262169 TNT262169 TXP262169 UHL262169 URH262169 VBD262169 VKZ262169 VUV262169 WER262169 WON262169 WYJ262169 Q327705 LX327705 VT327705 AFP327705 APL327705 AZH327705 BJD327705 BSZ327705 CCV327705 CMR327705 CWN327705 DGJ327705 DQF327705 EAB327705 EJX327705 ETT327705 FDP327705 FNL327705 FXH327705 GHD327705 GQZ327705 HAV327705 HKR327705 HUN327705 IEJ327705 IOF327705 IYB327705 JHX327705 JRT327705 KBP327705 KLL327705 KVH327705 LFD327705 LOZ327705 LYV327705 MIR327705 MSN327705 NCJ327705 NMF327705 NWB327705 OFX327705 OPT327705 OZP327705 PJL327705 PTH327705 QDD327705 QMZ327705 QWV327705 RGR327705 RQN327705 SAJ327705 SKF327705 SUB327705 TDX327705 TNT327705 TXP327705 UHL327705 URH327705 VBD327705 VKZ327705 VUV327705 WER327705 WON327705 WYJ327705 Q393241 LX393241 VT393241 AFP393241 APL393241 AZH393241 BJD393241 BSZ393241 CCV393241 CMR393241 CWN393241 DGJ393241 DQF393241 EAB393241 EJX393241 ETT393241 FDP393241 FNL393241 FXH393241 GHD393241 GQZ393241 HAV393241 HKR393241 HUN393241 IEJ393241 IOF393241 IYB393241 JHX393241 JRT393241 KBP393241 KLL393241 KVH393241 LFD393241 LOZ393241 LYV393241 MIR393241 MSN393241 NCJ393241 NMF393241 NWB393241 OFX393241 OPT393241 OZP393241 PJL393241 PTH393241 QDD393241 QMZ393241 QWV393241 RGR393241 RQN393241 SAJ393241 SKF393241 SUB393241 TDX393241 TNT393241 TXP393241 UHL393241 URH393241 VBD393241 VKZ393241 VUV393241 WER393241 WON393241 WYJ393241 Q458777 LX458777 VT458777 AFP458777 APL458777 AZH458777 BJD458777 BSZ458777 CCV458777 CMR458777 CWN458777 DGJ458777 DQF458777 EAB458777 EJX458777 ETT458777 FDP458777 FNL458777 FXH458777 GHD458777 GQZ458777 HAV458777 HKR458777 HUN458777 IEJ458777 IOF458777 IYB458777 JHX458777 JRT458777 KBP458777 KLL458777 KVH458777 LFD458777 LOZ458777 LYV458777 MIR458777 MSN458777 NCJ458777 NMF458777 NWB458777 OFX458777 OPT458777 OZP458777 PJL458777 PTH458777 QDD458777 QMZ458777 QWV458777 RGR458777 RQN458777 SAJ458777 SKF458777 SUB458777 TDX458777 TNT458777 TXP458777 UHL458777 URH458777 VBD458777 VKZ458777 VUV458777 WER458777 WON458777 WYJ458777 Q524313 LX524313 VT524313 AFP524313 APL524313 AZH524313 BJD524313 BSZ524313 CCV524313 CMR524313 CWN524313 DGJ524313 DQF524313 EAB524313 EJX524313 ETT524313 FDP524313 FNL524313 FXH524313 GHD524313 GQZ524313 HAV524313 HKR524313 HUN524313 IEJ524313 IOF524313 IYB524313 JHX524313 JRT524313 KBP524313 KLL524313 KVH524313 LFD524313 LOZ524313 LYV524313 MIR524313 MSN524313 NCJ524313 NMF524313 NWB524313 OFX524313 OPT524313 OZP524313 PJL524313 PTH524313 QDD524313 QMZ524313 QWV524313 RGR524313 RQN524313 SAJ524313 SKF524313 SUB524313 TDX524313 TNT524313 TXP524313 UHL524313 URH524313 VBD524313 VKZ524313 VUV524313 WER524313 WON524313 WYJ524313 Q589849 LX589849 VT589849 AFP589849 APL589849 AZH589849 BJD589849 BSZ589849 CCV589849 CMR589849 CWN589849 DGJ589849 DQF589849 EAB589849 EJX589849 ETT589849 FDP589849 FNL589849 FXH589849 GHD589849 GQZ589849 HAV589849 HKR589849 HUN589849 IEJ589849 IOF589849 IYB589849 JHX589849 JRT589849 KBP589849 KLL589849 KVH589849 LFD589849 LOZ589849 LYV589849 MIR589849 MSN589849 NCJ589849 NMF589849 NWB589849 OFX589849 OPT589849 OZP589849 PJL589849 PTH589849 QDD589849 QMZ589849 QWV589849 RGR589849 RQN589849 SAJ589849 SKF589849 SUB589849 TDX589849 TNT589849 TXP589849 UHL589849 URH589849 VBD589849 VKZ589849 VUV589849 WER589849 WON589849 WYJ589849 Q655385 LX655385 VT655385 AFP655385 APL655385 AZH655385 BJD655385 BSZ655385 CCV655385 CMR655385 CWN655385 DGJ655385 DQF655385 EAB655385 EJX655385 ETT655385 FDP655385 FNL655385 FXH655385 GHD655385 GQZ655385 HAV655385 HKR655385 HUN655385 IEJ655385 IOF655385 IYB655385 JHX655385 JRT655385 KBP655385 KLL655385 KVH655385 LFD655385 LOZ655385 LYV655385 MIR655385 MSN655385 NCJ655385 NMF655385 NWB655385 OFX655385 OPT655385 OZP655385 PJL655385 PTH655385 QDD655385 QMZ655385 QWV655385 RGR655385 RQN655385 SAJ655385 SKF655385 SUB655385 TDX655385 TNT655385 TXP655385 UHL655385 URH655385 VBD655385 VKZ655385 VUV655385 WER655385 WON655385 WYJ655385 Q720921 LX720921 VT720921 AFP720921 APL720921 AZH720921 BJD720921 BSZ720921 CCV720921 CMR720921 CWN720921 DGJ720921 DQF720921 EAB720921 EJX720921 ETT720921 FDP720921 FNL720921 FXH720921 GHD720921 GQZ720921 HAV720921 HKR720921 HUN720921 IEJ720921 IOF720921 IYB720921 JHX720921 JRT720921 KBP720921 KLL720921 KVH720921 LFD720921 LOZ720921 LYV720921 MIR720921 MSN720921 NCJ720921 NMF720921 NWB720921 OFX720921 OPT720921 OZP720921 PJL720921 PTH720921 QDD720921 QMZ720921 QWV720921 RGR720921 RQN720921 SAJ720921 SKF720921 SUB720921 TDX720921 TNT720921 TXP720921 UHL720921 URH720921 VBD720921 VKZ720921 VUV720921 WER720921 WON720921 WYJ720921 Q786457 LX786457 VT786457 AFP786457 APL786457 AZH786457 BJD786457 BSZ786457 CCV786457 CMR786457 CWN786457 DGJ786457 DQF786457 EAB786457 EJX786457 ETT786457 FDP786457 FNL786457 FXH786457 GHD786457 GQZ786457 HAV786457 HKR786457 HUN786457 IEJ786457 IOF786457 IYB786457 JHX786457 JRT786457 KBP786457 KLL786457 KVH786457 LFD786457 LOZ786457 LYV786457 MIR786457 MSN786457 NCJ786457 NMF786457 NWB786457 OFX786457 OPT786457 OZP786457 PJL786457 PTH786457 QDD786457 QMZ786457 QWV786457 RGR786457 RQN786457 SAJ786457 SKF786457 SUB786457 TDX786457 TNT786457 TXP786457 UHL786457 URH786457 VBD786457 VKZ786457 VUV786457 WER786457 WON786457 WYJ786457 Q851993 LX851993 VT851993 AFP851993 APL851993 AZH851993 BJD851993 BSZ851993 CCV851993 CMR851993 CWN851993 DGJ851993 DQF851993 EAB851993 EJX851993 ETT851993 FDP851993 FNL851993 FXH851993 GHD851993 GQZ851993 HAV851993 HKR851993 HUN851993 IEJ851993 IOF851993 IYB851993 JHX851993 JRT851993 KBP851993 KLL851993 KVH851993 LFD851993 LOZ851993 LYV851993 MIR851993 MSN851993 NCJ851993 NMF851993 NWB851993 OFX851993 OPT851993 OZP851993 PJL851993 PTH851993 QDD851993 QMZ851993 QWV851993 RGR851993 RQN851993 SAJ851993 SKF851993 SUB851993 TDX851993 TNT851993 TXP851993 UHL851993 URH851993 VBD851993 VKZ851993 VUV851993 WER851993 WON851993 WYJ851993 Q917529 LX917529 VT917529 AFP917529 APL917529 AZH917529 BJD917529 BSZ917529 CCV917529 CMR917529 CWN917529 DGJ917529 DQF917529 EAB917529 EJX917529 ETT917529 FDP917529 FNL917529 FXH917529 GHD917529 GQZ917529 HAV917529 HKR917529 HUN917529 IEJ917529 IOF917529 IYB917529 JHX917529 JRT917529 KBP917529 KLL917529 KVH917529 LFD917529 LOZ917529 LYV917529 MIR917529 MSN917529 NCJ917529 NMF917529 NWB917529 OFX917529 OPT917529 OZP917529 PJL917529 PTH917529 QDD917529 QMZ917529 QWV917529 RGR917529 RQN917529 SAJ917529 SKF917529 SUB917529 TDX917529 TNT917529 TXP917529 UHL917529 URH917529 VBD917529 VKZ917529 VUV917529 WER917529 WON917529 WYJ917529 Q983065 LX983065 VT983065 AFP983065 APL983065 AZH983065 BJD983065 BSZ983065 CCV983065 CMR983065 CWN983065 DGJ983065 DQF983065 EAB983065 EJX983065 ETT983065 FDP983065 FNL983065 FXH983065 GHD983065 GQZ983065 HAV983065 HKR983065 HUN983065 IEJ983065 IOF983065 IYB983065 JHX983065 JRT983065 KBP983065 KLL983065 KVH983065 LFD983065 LOZ983065 LYV983065 MIR983065 MSN983065 NCJ983065 NMF983065 NWB983065 OFX983065 OPT983065 OZP983065 PJL983065 PTH983065 QDD983065 QMZ983065 QWV983065 RGR983065 RQN983065 SAJ983065 SKF983065 SUB983065 TDX983065 TNT983065 TXP983065 UHL983065 URH983065 VBD983065 VKZ983065 VUV983065 WER983065 WON983065 WYJ983065 WYJ25 WON25 WER25 VUV25 VKZ25 VBD25 URH25 UHL25 TXP25 TNT25 TDX25 SUB25 SKF25 SAJ25 RQN25 RGR25 QWV25 QMZ25 QDD25 PTH25 PJL25 OZP25 OPT25 OFX25 NWB25 NMF25 NCJ25 MSN25 MIR25 LYV25 LOZ25 LFD25 KVH25 KLL25 KBP25 JRT25 JHX25 IYB25 IOF25 IEJ25 HUN25 HKR25 HAV25 GQZ25 GHD25 FXH25 FNL25 FDP25 ETT25 EJX25 EAB25 DQF25 DGJ25 CWN25 CMR25 CCV25 BSZ25 BJD25 AZH25 APL25 AFP25 VT25 LX25 Q25 X65561 X131097 X196633 X262169 X327705 X393241 X458777 X524313 X589849 X655385 X720921 X786457 X851993 X917529 X983065 X25 AE65561 AE131097 AE196633 AE262169 AE327705 AE393241 AE458777 AE524313 AE589849 AE655385 AE720921 AE786457 AE851993 AE917529 AE983065 AE25 AL65561 AL131097 AL196633 AL262169 AL327705 AL393241 AL458777 AL524313 AL589849 AL655385 AL720921 AL786457 AL851993 AL917529 AL983065 AL25 AS65561 AS131097 AS196633 AS262169 AS327705 AS393241 AS458777 AS524313 AS589849 AS655385 AS720921 AS786457 AS851993 AS917529 AS983065 AS25 AZ65561 AZ131097 AZ196633 AZ262169 AZ327705 AZ393241 AZ458777 AZ524313 AZ589849 AZ655385 AZ720921 AZ786457 AZ851993 AZ917529 AZ983065 AZ25 BG65561 BG131097 BG196633 BG262169 BG327705 BG393241 BG458777 BG524313 BG589849 BG655385 BG720921 BG786457 BG851993 BG917529 BG983065 BG25 BN65561 BN131097 BN196633 BN262169 BN327705 BN393241 BN458777 BN524313 BN589849 BN655385 BN720921 BN786457 BN851993 BN917529 BN983065 BN25 BU65561 BU131097 BU196633 BU262169 BU327705 BU393241 BU458777 BU524313 BU589849 BU655385 BU720921 BU786457 BU851993 BU917529 BU983065 BU25 CB65561 CB131097 CB196633 CB262169 CB327705 CB393241 CB458777 CB524313 CB589849 CB655385 CB720921 CB786457 CB851993 CB917529 CB983065 CB25 WYJ29 Q29 LX29 VT29 AFP29 APL29 AZH29 BJD29 BSZ29 CCV29 CMR29 CWN29 DGJ29 DQF29 EAB29 EJX29 ETT29 FDP29 FNL29 FXH29 GHD29 GQZ29 HAV29 HKR29 HUN29 IEJ29 IOF29 IYB29 JHX29 JRT29 KBP29 KLL29 KVH29 LFD29 LOZ29 LYV29 MIR29 MSN29 NCJ29 NMF29 NWB29 OFX29 OPT29 OZP29 PJL29 PTH29 QDD29 QMZ29 QWV29 RGR29 RQN29 SAJ29 SKF29 SUB29 TDX29 TNT29 TXP29 UHL29 URH29 VBD29 VKZ29 VUV29 WER29 WON29 X29 AE29 AL29 AS29 AZ29 BG29 BN29 BU29 CB29"/>
    <dataValidation type="list" allowBlank="1" showInputMessage="1" showErrorMessage="1" errorTitle="Ошибка" error="Выберите значение из списка" prompt="Выберите значение из списка" sqref="O23:CG23 O27">
      <formula1>kind_of_cons</formula1>
    </dataValidation>
    <dataValidation type="decimal" allowBlank="1" showErrorMessage="1" errorTitle="Ошибка" error="Допускается ввод только действительных чисел!" sqref="O24 V24 AC24 AJ24 AQ24 AX24 BE24 BL24 BS24 BZ24 O28 V28 AC28 AJ28 AQ28 AX28 BE28 BL28 BS28 BZ28">
      <formula1>-9.99999999999999E+23</formula1>
      <formula2>9.99999999999999E+23</formula2>
    </dataValidation>
  </dataValidations>
  <printOptions horizontalCentered="1" verticalCentered="1"/>
  <pageMargins left="0" right="0" top="0" bottom="0" header="0" footer="0.78740157480314965"/>
  <pageSetup paperSize="9" scale="40" fitToWidth="2" fitToHeight="0" orientation="landscape" blackAndWhite="1" r:id="rId1"/>
  <headerFooter alignWithMargins="0"/>
  <drawing r:id="rId2"/>
</worksheet>
</file>

<file path=xl/worksheets/sheet22.xml><?xml version="1.0" encoding="utf-8"?>
<worksheet xmlns="http://schemas.openxmlformats.org/spreadsheetml/2006/main" xmlns:r="http://schemas.openxmlformats.org/officeDocument/2006/relationships">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7" t="s">
        <v>491</v>
      </c>
      <c r="G2" s="1208"/>
      <c r="H2" s="1209"/>
      <c r="I2" s="640"/>
    </row>
    <row r="3" spans="1:20" ht="3" customHeight="1"/>
    <row r="4" spans="1:20" s="570" customFormat="1" ht="11.25">
      <c r="A4" s="590"/>
      <c r="B4" s="590"/>
      <c r="C4" s="590"/>
      <c r="D4" s="590"/>
      <c r="F4" s="1165" t="s">
        <v>454</v>
      </c>
      <c r="G4" s="1165"/>
      <c r="H4" s="1165"/>
      <c r="I4" s="121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1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23.12.2020</v>
      </c>
      <c r="I7" s="581" t="s">
        <v>493</v>
      </c>
      <c r="J7" s="615"/>
      <c r="K7" s="590"/>
      <c r="L7" s="590"/>
      <c r="M7" s="590"/>
      <c r="N7" s="590"/>
      <c r="O7" s="590"/>
      <c r="P7" s="590"/>
      <c r="Q7" s="590"/>
      <c r="R7" s="590"/>
      <c r="S7" s="590"/>
      <c r="T7" s="590"/>
    </row>
    <row r="8" spans="1:20" s="570" customFormat="1" ht="45">
      <c r="A8" s="1211">
        <v>1</v>
      </c>
      <c r="B8" s="590"/>
      <c r="C8" s="590"/>
      <c r="D8" s="590"/>
      <c r="F8" s="616" t="str">
        <f>"2." &amp;mergeValue(A8)</f>
        <v>2.1</v>
      </c>
      <c r="G8" s="632" t="s">
        <v>494</v>
      </c>
      <c r="H8" s="604"/>
      <c r="I8" s="581" t="s">
        <v>591</v>
      </c>
      <c r="J8" s="615"/>
      <c r="K8" s="590"/>
      <c r="L8" s="590"/>
      <c r="M8" s="590"/>
      <c r="N8" s="590"/>
      <c r="O8" s="590"/>
      <c r="P8" s="590"/>
      <c r="Q8" s="590"/>
      <c r="R8" s="590"/>
      <c r="S8" s="590"/>
      <c r="T8" s="590"/>
    </row>
    <row r="9" spans="1:20" s="570" customFormat="1" ht="22.5">
      <c r="A9" s="1211"/>
      <c r="B9" s="590"/>
      <c r="C9" s="590"/>
      <c r="D9" s="590"/>
      <c r="F9" s="616" t="str">
        <f>"3." &amp;mergeValue(A9)</f>
        <v>3.1</v>
      </c>
      <c r="G9" s="632" t="s">
        <v>495</v>
      </c>
      <c r="H9" s="604"/>
      <c r="I9" s="581" t="s">
        <v>589</v>
      </c>
      <c r="J9" s="615"/>
      <c r="K9" s="590"/>
      <c r="L9" s="590"/>
      <c r="M9" s="590"/>
      <c r="N9" s="590"/>
      <c r="O9" s="590"/>
      <c r="P9" s="590"/>
      <c r="Q9" s="590"/>
      <c r="R9" s="590"/>
      <c r="S9" s="590"/>
      <c r="T9" s="590"/>
    </row>
    <row r="10" spans="1:20" s="570" customFormat="1" ht="22.5">
      <c r="A10" s="121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11"/>
      <c r="B11" s="1211">
        <v>1</v>
      </c>
      <c r="C11" s="623"/>
      <c r="D11" s="623"/>
      <c r="F11" s="616" t="str">
        <f>"4."&amp;mergeValue(A11) &amp;"."&amp;mergeValue(B11)</f>
        <v>4.1.1</v>
      </c>
      <c r="G11" s="611" t="s">
        <v>593</v>
      </c>
      <c r="H11" s="604" t="str">
        <f>IF(region_name="","",region_name)</f>
        <v>Нижегородская область</v>
      </c>
      <c r="I11" s="581" t="s">
        <v>499</v>
      </c>
      <c r="J11" s="615"/>
      <c r="K11" s="590"/>
      <c r="L11" s="590"/>
      <c r="M11" s="590"/>
      <c r="N11" s="590"/>
      <c r="O11" s="590"/>
      <c r="P11" s="590"/>
      <c r="Q11" s="590"/>
      <c r="R11" s="590"/>
      <c r="S11" s="590"/>
      <c r="T11" s="590"/>
    </row>
    <row r="12" spans="1:20" s="570" customFormat="1" ht="22.5">
      <c r="A12" s="1211"/>
      <c r="B12" s="1211"/>
      <c r="C12" s="121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11"/>
      <c r="B13" s="1211"/>
      <c r="C13" s="1211"/>
      <c r="D13" s="623">
        <v>1</v>
      </c>
      <c r="F13" s="616" t="str">
        <f>"4."&amp;mergeValue(A13) &amp;"."&amp;mergeValue(B13)&amp;"."&amp;mergeValue(C13)&amp;"."&amp;mergeValue(D13)</f>
        <v>4.1.1.1.1</v>
      </c>
      <c r="G13" s="633" t="s">
        <v>498</v>
      </c>
      <c r="H13" s="604"/>
      <c r="I13" s="1212" t="s">
        <v>592</v>
      </c>
      <c r="J13" s="615"/>
      <c r="K13" s="590"/>
      <c r="L13" s="590"/>
      <c r="M13" s="590"/>
      <c r="N13" s="590"/>
      <c r="O13" s="590"/>
      <c r="P13" s="590"/>
      <c r="Q13" s="590"/>
      <c r="R13" s="590"/>
      <c r="S13" s="590"/>
      <c r="T13" s="590"/>
    </row>
    <row r="14" spans="1:20" s="570" customFormat="1" ht="18.75">
      <c r="A14" s="1211"/>
      <c r="B14" s="1211"/>
      <c r="C14" s="1211"/>
      <c r="D14" s="623"/>
      <c r="F14" s="619"/>
      <c r="G14" s="550" t="s">
        <v>4</v>
      </c>
      <c r="H14" s="624"/>
      <c r="I14" s="1212"/>
      <c r="J14" s="615"/>
      <c r="K14" s="590"/>
      <c r="L14" s="590"/>
      <c r="M14" s="590"/>
      <c r="N14" s="590"/>
      <c r="O14" s="590"/>
      <c r="P14" s="590"/>
      <c r="Q14" s="590"/>
      <c r="R14" s="590"/>
      <c r="S14" s="590"/>
      <c r="T14" s="590"/>
    </row>
    <row r="15" spans="1:20" s="570" customFormat="1" ht="18.75">
      <c r="A15" s="1211"/>
      <c r="B15" s="1211"/>
      <c r="C15" s="623"/>
      <c r="D15" s="623"/>
      <c r="F15" s="634"/>
      <c r="G15" s="577" t="s">
        <v>403</v>
      </c>
      <c r="H15" s="635"/>
      <c r="I15" s="636"/>
      <c r="J15" s="615"/>
      <c r="K15" s="590"/>
      <c r="L15" s="590"/>
      <c r="M15" s="590"/>
      <c r="N15" s="590"/>
      <c r="O15" s="590"/>
      <c r="P15" s="590"/>
      <c r="Q15" s="590"/>
      <c r="R15" s="590"/>
      <c r="S15" s="590"/>
      <c r="T15" s="590"/>
    </row>
    <row r="16" spans="1:20" s="570" customFormat="1" ht="18.75">
      <c r="A16" s="121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6" t="s">
        <v>594</v>
      </c>
      <c r="H19" s="120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27" t="s">
        <v>658</v>
      </c>
      <c r="M5" s="1227"/>
      <c r="N5" s="1227"/>
      <c r="O5" s="1227"/>
      <c r="P5" s="1227"/>
      <c r="Q5" s="1227"/>
      <c r="R5" s="1227"/>
      <c r="S5" s="1227"/>
      <c r="T5" s="1227"/>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60" t="str">
        <f>IF(NameOrPr_ch="",IF(NameOrPr="","",NameOrPr),NameOrPr_ch)</f>
        <v>РСТ НО</v>
      </c>
      <c r="P7" s="1261"/>
      <c r="Q7" s="1261"/>
      <c r="R7" s="1261"/>
      <c r="S7" s="1261"/>
      <c r="T7" s="1262"/>
      <c r="U7" s="669"/>
      <c r="X7" s="585"/>
      <c r="Y7" s="585"/>
      <c r="Z7" s="585"/>
      <c r="AA7" s="585"/>
      <c r="AB7" s="585"/>
      <c r="AC7" s="585"/>
      <c r="AD7" s="585"/>
      <c r="AE7" s="585"/>
      <c r="AF7" s="585"/>
      <c r="AG7" s="585"/>
      <c r="AH7" s="585"/>
    </row>
    <row r="8" spans="7:34" s="491" customFormat="1" ht="18.75">
      <c r="G8" s="490"/>
      <c r="H8" s="490"/>
      <c r="L8" s="499"/>
      <c r="M8" s="617" t="s">
        <v>597</v>
      </c>
      <c r="N8" s="666"/>
      <c r="O8" s="1260" t="str">
        <f>IF(datePr_ch="",IF(datePr="","",datePr),datePr_ch)</f>
        <v>18.12.2020</v>
      </c>
      <c r="P8" s="1261"/>
      <c r="Q8" s="1261"/>
      <c r="R8" s="1261"/>
      <c r="S8" s="1261"/>
      <c r="T8" s="1262"/>
      <c r="U8" s="667"/>
      <c r="X8" s="505"/>
      <c r="Y8" s="505"/>
      <c r="Z8" s="505"/>
      <c r="AA8" s="505"/>
      <c r="AB8" s="505"/>
      <c r="AC8" s="505"/>
      <c r="AD8" s="505"/>
      <c r="AE8" s="505"/>
      <c r="AF8" s="505"/>
      <c r="AG8" s="505"/>
      <c r="AH8" s="505"/>
    </row>
    <row r="9" spans="7:34" s="491" customFormat="1" ht="18.75">
      <c r="G9" s="490"/>
      <c r="H9" s="490"/>
      <c r="L9" s="552"/>
      <c r="M9" s="617" t="s">
        <v>596</v>
      </c>
      <c r="N9" s="666"/>
      <c r="O9" s="1260" t="str">
        <f>IF(numberPr_ch="",IF(numberPr="","",numberPr),numberPr_ch)</f>
        <v>54/60</v>
      </c>
      <c r="P9" s="1261"/>
      <c r="Q9" s="1261"/>
      <c r="R9" s="1261"/>
      <c r="S9" s="1261"/>
      <c r="T9" s="1262"/>
      <c r="U9" s="667"/>
      <c r="X9" s="505"/>
      <c r="Y9" s="505"/>
      <c r="Z9" s="505"/>
      <c r="AA9" s="505"/>
      <c r="AB9" s="505"/>
      <c r="AC9" s="505"/>
      <c r="AD9" s="505"/>
      <c r="AE9" s="505"/>
      <c r="AF9" s="505"/>
      <c r="AG9" s="505"/>
      <c r="AH9" s="505"/>
    </row>
    <row r="10" spans="7:34" s="491" customFormat="1" ht="18.75">
      <c r="G10" s="490"/>
      <c r="H10" s="490"/>
      <c r="L10" s="552"/>
      <c r="M10" s="617" t="s">
        <v>501</v>
      </c>
      <c r="N10" s="666"/>
      <c r="O10" s="1260" t="str">
        <f>IF(IstPub_ch="",IF(IstPub="","",IstPub),IstPub_ch)</f>
        <v>сайт РСТ НО</v>
      </c>
      <c r="P10" s="1261"/>
      <c r="Q10" s="1261"/>
      <c r="R10" s="1261"/>
      <c r="S10" s="1261"/>
      <c r="T10" s="1262"/>
      <c r="U10" s="667"/>
      <c r="X10" s="505"/>
      <c r="Y10" s="505"/>
      <c r="Z10" s="505"/>
      <c r="AA10" s="505"/>
      <c r="AB10" s="505"/>
      <c r="AC10" s="505"/>
      <c r="AD10" s="505"/>
      <c r="AE10" s="505"/>
      <c r="AF10" s="505"/>
      <c r="AG10" s="505"/>
      <c r="AH10" s="505"/>
    </row>
    <row r="11" spans="7:34" s="491" customFormat="1" ht="11.25" hidden="1">
      <c r="G11" s="490"/>
      <c r="H11" s="490"/>
      <c r="L11" s="1228"/>
      <c r="M11" s="1228"/>
      <c r="N11" s="488"/>
      <c r="O11" s="1263"/>
      <c r="P11" s="1263"/>
      <c r="Q11" s="1263"/>
      <c r="R11" s="1263"/>
      <c r="S11" s="1263"/>
      <c r="T11" s="1263"/>
      <c r="U11" s="503" t="s">
        <v>373</v>
      </c>
      <c r="X11" s="505"/>
      <c r="Y11" s="505"/>
      <c r="Z11" s="505"/>
      <c r="AA11" s="505"/>
      <c r="AB11" s="505"/>
      <c r="AC11" s="505"/>
      <c r="AD11" s="505"/>
      <c r="AE11" s="505"/>
      <c r="AF11" s="505"/>
      <c r="AG11" s="505"/>
      <c r="AH11" s="505"/>
    </row>
    <row r="12" spans="7:34">
      <c r="J12" s="481"/>
      <c r="K12" s="481"/>
      <c r="L12" s="477"/>
      <c r="M12" s="477"/>
      <c r="N12" s="477"/>
      <c r="O12" s="1258"/>
      <c r="P12" s="1258"/>
      <c r="Q12" s="1258"/>
      <c r="R12" s="1258"/>
      <c r="S12" s="1258"/>
      <c r="T12" s="1258"/>
      <c r="U12" s="1258"/>
    </row>
    <row r="13" spans="7:34">
      <c r="J13" s="481"/>
      <c r="K13" s="481"/>
      <c r="L13" s="1165" t="s">
        <v>454</v>
      </c>
      <c r="M13" s="1165"/>
      <c r="N13" s="1165"/>
      <c r="O13" s="1165"/>
      <c r="P13" s="1165"/>
      <c r="Q13" s="1165"/>
      <c r="R13" s="1165"/>
      <c r="S13" s="1165"/>
      <c r="T13" s="1165"/>
      <c r="U13" s="1165"/>
      <c r="V13" s="1165"/>
      <c r="W13" s="1165" t="s">
        <v>455</v>
      </c>
    </row>
    <row r="14" spans="7:34" ht="14.25" customHeight="1">
      <c r="J14" s="481"/>
      <c r="K14" s="481"/>
      <c r="L14" s="1240" t="s">
        <v>92</v>
      </c>
      <c r="M14" s="1240" t="s">
        <v>640</v>
      </c>
      <c r="N14" s="521"/>
      <c r="O14" s="1241" t="s">
        <v>642</v>
      </c>
      <c r="P14" s="1242"/>
      <c r="Q14" s="1242"/>
      <c r="R14" s="1242"/>
      <c r="S14" s="1242"/>
      <c r="T14" s="1243"/>
      <c r="U14" s="1224" t="s">
        <v>341</v>
      </c>
      <c r="V14" s="1237" t="s">
        <v>275</v>
      </c>
      <c r="W14" s="1165"/>
    </row>
    <row r="15" spans="7:34" s="523" customFormat="1" ht="14.25" customHeight="1">
      <c r="G15" s="531"/>
      <c r="H15" s="531"/>
      <c r="I15" s="531"/>
      <c r="J15" s="529"/>
      <c r="K15" s="529"/>
      <c r="L15" s="1240"/>
      <c r="M15" s="1240"/>
      <c r="N15" s="521"/>
      <c r="O15" s="1246" t="s">
        <v>606</v>
      </c>
      <c r="P15" s="1244" t="s">
        <v>271</v>
      </c>
      <c r="Q15" s="1245"/>
      <c r="R15" s="1222" t="s">
        <v>655</v>
      </c>
      <c r="S15" s="1222"/>
      <c r="T15" s="1223"/>
      <c r="U15" s="1225"/>
      <c r="V15" s="1238"/>
      <c r="W15" s="1165"/>
      <c r="X15" s="585"/>
      <c r="Y15" s="585"/>
      <c r="Z15" s="585"/>
      <c r="AA15" s="585"/>
      <c r="AB15" s="585"/>
      <c r="AC15" s="585"/>
      <c r="AD15" s="585"/>
      <c r="AE15" s="585"/>
      <c r="AF15" s="585"/>
      <c r="AG15" s="585"/>
      <c r="AH15" s="585"/>
    </row>
    <row r="16" spans="7:34" ht="33.75">
      <c r="J16" s="481"/>
      <c r="K16" s="481"/>
      <c r="L16" s="1240"/>
      <c r="M16" s="1240"/>
      <c r="N16" s="520"/>
      <c r="O16" s="1247"/>
      <c r="P16" s="535" t="s">
        <v>766</v>
      </c>
      <c r="Q16" s="535" t="s">
        <v>767</v>
      </c>
      <c r="R16" s="536" t="s">
        <v>274</v>
      </c>
      <c r="S16" s="1235" t="s">
        <v>273</v>
      </c>
      <c r="T16" s="1236"/>
      <c r="U16" s="1226"/>
      <c r="V16" s="1239"/>
      <c r="W16" s="1165"/>
    </row>
    <row r="17" spans="1:34">
      <c r="J17" s="481"/>
      <c r="K17" s="489">
        <v>1</v>
      </c>
      <c r="L17" s="478" t="s">
        <v>93</v>
      </c>
      <c r="M17" s="478" t="s">
        <v>49</v>
      </c>
      <c r="N17" s="496" t="s">
        <v>49</v>
      </c>
      <c r="O17" s="487">
        <f ca="1">OFFSET(O17,0,-1)+1</f>
        <v>3</v>
      </c>
      <c r="P17" s="487">
        <f ca="1">OFFSET(P17,0,-1)+1</f>
        <v>4</v>
      </c>
      <c r="Q17" s="487">
        <f ca="1">OFFSET(Q17,0,-1)+1</f>
        <v>5</v>
      </c>
      <c r="R17" s="487">
        <f ca="1">OFFSET(R17,0,-1)+1</f>
        <v>6</v>
      </c>
      <c r="S17" s="1229">
        <f ca="1">OFFSET(S17,0,-1)+1</f>
        <v>7</v>
      </c>
      <c r="T17" s="1229"/>
      <c r="U17" s="487">
        <f ca="1">OFFSET(U17,0,-2)+1</f>
        <v>8</v>
      </c>
      <c r="V17" s="495">
        <f ca="1">OFFSET(V17,0,-1)</f>
        <v>8</v>
      </c>
      <c r="W17" s="487">
        <f ca="1">OFFSET(W17,0,-1)+1</f>
        <v>9</v>
      </c>
    </row>
    <row r="18" spans="1:34" ht="22.5">
      <c r="A18" s="1213">
        <v>1</v>
      </c>
      <c r="B18" s="940"/>
      <c r="C18" s="940"/>
      <c r="D18" s="940"/>
      <c r="E18" s="941"/>
      <c r="F18" s="942"/>
      <c r="G18" s="942"/>
      <c r="H18" s="942"/>
      <c r="I18" s="943"/>
      <c r="J18" s="938"/>
      <c r="K18" s="945"/>
      <c r="L18" s="593">
        <f>mergeValue(A18)</f>
        <v>1</v>
      </c>
      <c r="M18" s="641" t="s">
        <v>20</v>
      </c>
      <c r="N18" s="580"/>
      <c r="O18" s="1254"/>
      <c r="P18" s="1254"/>
      <c r="Q18" s="1254"/>
      <c r="R18" s="1254"/>
      <c r="S18" s="1254"/>
      <c r="T18" s="1254"/>
      <c r="U18" s="1254"/>
      <c r="V18" s="1254"/>
      <c r="W18" s="630" t="s">
        <v>659</v>
      </c>
    </row>
    <row r="19" spans="1:34" ht="22.5">
      <c r="A19" s="1213"/>
      <c r="B19" s="1213">
        <v>1</v>
      </c>
      <c r="C19" s="940"/>
      <c r="D19" s="940"/>
      <c r="E19" s="942"/>
      <c r="F19" s="942"/>
      <c r="G19" s="942"/>
      <c r="H19" s="942"/>
      <c r="I19" s="937"/>
      <c r="J19" s="936"/>
      <c r="K19" s="939"/>
      <c r="L19" s="593" t="str">
        <f>mergeValue(A19) &amp;"."&amp; mergeValue(B19)</f>
        <v>1.1</v>
      </c>
      <c r="M19" s="546" t="s">
        <v>16</v>
      </c>
      <c r="N19" s="580"/>
      <c r="O19" s="1254"/>
      <c r="P19" s="1254"/>
      <c r="Q19" s="1254"/>
      <c r="R19" s="1254"/>
      <c r="S19" s="1254"/>
      <c r="T19" s="1254"/>
      <c r="U19" s="1254"/>
      <c r="V19" s="1254"/>
      <c r="W19" s="630" t="s">
        <v>477</v>
      </c>
    </row>
    <row r="20" spans="1:34" ht="22.5">
      <c r="A20" s="1213"/>
      <c r="B20" s="1213"/>
      <c r="C20" s="1213">
        <v>1</v>
      </c>
      <c r="D20" s="940"/>
      <c r="E20" s="942"/>
      <c r="F20" s="942"/>
      <c r="G20" s="942"/>
      <c r="H20" s="942"/>
      <c r="I20" s="944"/>
      <c r="J20" s="936"/>
      <c r="K20" s="939"/>
      <c r="L20" s="593" t="str">
        <f>mergeValue(A20) &amp;"."&amp; mergeValue(B20)&amp;"."&amp; mergeValue(C20)</f>
        <v>1.1.1</v>
      </c>
      <c r="M20" s="547" t="s">
        <v>7</v>
      </c>
      <c r="N20" s="580"/>
      <c r="O20" s="1254"/>
      <c r="P20" s="1254"/>
      <c r="Q20" s="1254"/>
      <c r="R20" s="1254"/>
      <c r="S20" s="1254"/>
      <c r="T20" s="1254"/>
      <c r="U20" s="1254"/>
      <c r="V20" s="1254"/>
      <c r="W20" s="630" t="s">
        <v>634</v>
      </c>
    </row>
    <row r="21" spans="1:34" ht="22.5">
      <c r="A21" s="1213"/>
      <c r="B21" s="1213"/>
      <c r="C21" s="1213"/>
      <c r="D21" s="1213">
        <v>1</v>
      </c>
      <c r="E21" s="942"/>
      <c r="F21" s="942"/>
      <c r="G21" s="942"/>
      <c r="H21" s="942"/>
      <c r="I21" s="944"/>
      <c r="J21" s="936"/>
      <c r="K21" s="939"/>
      <c r="L21" s="593" t="str">
        <f>mergeValue(A21) &amp;"."&amp; mergeValue(B21)&amp;"."&amp; mergeValue(C21)&amp;"."&amp; mergeValue(D21)</f>
        <v>1.1.1.1</v>
      </c>
      <c r="M21" s="548" t="s">
        <v>22</v>
      </c>
      <c r="N21" s="580"/>
      <c r="O21" s="1254"/>
      <c r="P21" s="1254"/>
      <c r="Q21" s="1254"/>
      <c r="R21" s="1254"/>
      <c r="S21" s="1254"/>
      <c r="T21" s="1254"/>
      <c r="U21" s="1254"/>
      <c r="V21" s="1254"/>
      <c r="W21" s="630" t="s">
        <v>635</v>
      </c>
    </row>
    <row r="22" spans="1:34" ht="11.25" hidden="1" customHeight="1">
      <c r="A22" s="1213"/>
      <c r="B22" s="1213"/>
      <c r="C22" s="1213"/>
      <c r="D22" s="1213"/>
      <c r="E22" s="1213">
        <v>1</v>
      </c>
      <c r="F22" s="942"/>
      <c r="G22" s="942"/>
      <c r="H22" s="940">
        <v>1</v>
      </c>
      <c r="I22" s="1213">
        <v>1</v>
      </c>
      <c r="J22" s="942"/>
      <c r="K22" s="947"/>
      <c r="L22" s="593"/>
      <c r="M22" s="554"/>
      <c r="N22" s="581"/>
      <c r="O22" s="631"/>
      <c r="P22" s="631"/>
      <c r="Q22" s="631"/>
      <c r="R22" s="631"/>
      <c r="S22" s="631"/>
      <c r="T22" s="631"/>
      <c r="U22" s="631"/>
      <c r="V22" s="508"/>
      <c r="W22" s="559"/>
    </row>
    <row r="23" spans="1:34" ht="90">
      <c r="A23" s="1213"/>
      <c r="B23" s="1213"/>
      <c r="C23" s="1213"/>
      <c r="D23" s="1213"/>
      <c r="E23" s="1213"/>
      <c r="F23" s="1213">
        <v>1</v>
      </c>
      <c r="G23" s="940"/>
      <c r="H23" s="940"/>
      <c r="I23" s="1213"/>
      <c r="J23" s="1213">
        <v>1</v>
      </c>
      <c r="K23" s="948"/>
      <c r="L23" s="593" t="str">
        <f>mergeValue(A23) &amp;"."&amp; mergeValue(B23)&amp;"."&amp; mergeValue(C23)&amp;"."&amp; mergeValue(D23)&amp;"."&amp;  mergeValue(F23)</f>
        <v>1.1.1.1.1</v>
      </c>
      <c r="M23" s="555" t="s">
        <v>10</v>
      </c>
      <c r="N23" s="581"/>
      <c r="O23" s="1215"/>
      <c r="P23" s="1215"/>
      <c r="Q23" s="1215"/>
      <c r="R23" s="1215"/>
      <c r="S23" s="1215"/>
      <c r="T23" s="1215"/>
      <c r="U23" s="1215"/>
      <c r="V23" s="1215"/>
      <c r="W23" s="630" t="s">
        <v>636</v>
      </c>
      <c r="Y23" s="504" t="str">
        <f>strCheckUnique(Z23:Z26)</f>
        <v/>
      </c>
      <c r="AA23" s="504"/>
    </row>
    <row r="24" spans="1:34" ht="189" customHeight="1">
      <c r="A24" s="1213"/>
      <c r="B24" s="1213"/>
      <c r="C24" s="1213"/>
      <c r="D24" s="1213"/>
      <c r="E24" s="1213"/>
      <c r="F24" s="1213"/>
      <c r="G24" s="940">
        <v>1</v>
      </c>
      <c r="H24" s="940"/>
      <c r="I24" s="1213"/>
      <c r="J24" s="1213"/>
      <c r="K24" s="948">
        <v>1</v>
      </c>
      <c r="L24" s="593" t="str">
        <f>mergeValue(A24) &amp;"."&amp; mergeValue(B24)&amp;"."&amp; mergeValue(C24)&amp;"."&amp; mergeValue(D24)&amp;"."&amp; mergeValue(F24)&amp;"."&amp; mergeValue(G24)</f>
        <v>1.1.1.1.1.1</v>
      </c>
      <c r="M24" s="1069"/>
      <c r="N24" s="586"/>
      <c r="O24" s="562"/>
      <c r="P24" s="562"/>
      <c r="Q24" s="1094"/>
      <c r="R24" s="1255"/>
      <c r="S24" s="1220" t="s">
        <v>84</v>
      </c>
      <c r="T24" s="1255"/>
      <c r="U24" s="1220" t="s">
        <v>85</v>
      </c>
      <c r="V24" s="578"/>
      <c r="W24" s="1230" t="s">
        <v>660</v>
      </c>
      <c r="X24" s="500" t="str">
        <f>strCheckDate(O25:V25)</f>
        <v/>
      </c>
      <c r="Y24" s="504"/>
      <c r="Z24" s="504" t="str">
        <f>IF(M24="","",M24 )</f>
        <v/>
      </c>
      <c r="AA24" s="504"/>
      <c r="AB24" s="504"/>
      <c r="AC24" s="504"/>
    </row>
    <row r="25" spans="1:34" ht="11.25" hidden="1">
      <c r="A25" s="1213"/>
      <c r="B25" s="1213"/>
      <c r="C25" s="1213"/>
      <c r="D25" s="1213"/>
      <c r="E25" s="1213"/>
      <c r="F25" s="1213"/>
      <c r="G25" s="940"/>
      <c r="H25" s="940"/>
      <c r="I25" s="1213"/>
      <c r="J25" s="1213"/>
      <c r="K25" s="948"/>
      <c r="L25" s="600"/>
      <c r="M25" s="646"/>
      <c r="N25" s="586"/>
      <c r="O25" s="562"/>
      <c r="P25" s="562"/>
      <c r="Q25" s="584" t="str">
        <f>R24 &amp; "-" &amp; T24</f>
        <v>-</v>
      </c>
      <c r="R25" s="1219"/>
      <c r="S25" s="1220"/>
      <c r="T25" s="1219"/>
      <c r="U25" s="1220"/>
      <c r="V25" s="578"/>
      <c r="W25" s="1231"/>
    </row>
    <row r="26" spans="1:34" s="475" customFormat="1" ht="15" customHeight="1">
      <c r="A26" s="1213"/>
      <c r="B26" s="1213"/>
      <c r="C26" s="1213"/>
      <c r="D26" s="1213"/>
      <c r="E26" s="1213"/>
      <c r="F26" s="1213"/>
      <c r="G26" s="942"/>
      <c r="H26" s="940"/>
      <c r="I26" s="1213"/>
      <c r="J26" s="1213"/>
      <c r="K26" s="947"/>
      <c r="L26" s="538"/>
      <c r="M26" s="556" t="s">
        <v>25</v>
      </c>
      <c r="N26" s="551"/>
      <c r="O26" s="545"/>
      <c r="P26" s="545"/>
      <c r="Q26" s="545"/>
      <c r="R26" s="573"/>
      <c r="S26" s="564"/>
      <c r="T26" s="563"/>
      <c r="U26" s="551"/>
      <c r="V26" s="560"/>
      <c r="W26" s="1232"/>
      <c r="X26" s="501"/>
      <c r="Y26" s="501"/>
      <c r="Z26" s="501"/>
      <c r="AA26" s="501"/>
      <c r="AB26" s="501"/>
      <c r="AC26" s="501"/>
      <c r="AD26" s="501"/>
      <c r="AE26" s="501"/>
      <c r="AF26" s="501"/>
      <c r="AG26" s="501"/>
      <c r="AH26" s="501"/>
    </row>
    <row r="27" spans="1:34" s="475" customFormat="1" ht="15" customHeight="1">
      <c r="A27" s="1213"/>
      <c r="B27" s="1213"/>
      <c r="C27" s="1213"/>
      <c r="D27" s="1213"/>
      <c r="E27" s="1213"/>
      <c r="F27" s="942"/>
      <c r="G27" s="942"/>
      <c r="H27" s="940"/>
      <c r="I27" s="1213"/>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13"/>
      <c r="B28" s="1213"/>
      <c r="C28" s="1213"/>
      <c r="D28" s="1213"/>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13"/>
      <c r="B29" s="1213"/>
      <c r="C29" s="1213"/>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13"/>
      <c r="B30" s="1213"/>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13"/>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206" t="s">
        <v>661</v>
      </c>
      <c r="N34" s="1206"/>
      <c r="O34" s="1206"/>
      <c r="P34" s="1206"/>
      <c r="Q34" s="1206"/>
      <c r="R34" s="1206"/>
      <c r="S34" s="1206"/>
      <c r="T34" s="1206"/>
      <c r="U34" s="1206"/>
      <c r="V34" s="1206"/>
      <c r="W34" s="1206"/>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7" t="s">
        <v>491</v>
      </c>
      <c r="G2" s="1208"/>
      <c r="H2" s="1209"/>
      <c r="I2" s="640"/>
    </row>
    <row r="3" spans="1:20" ht="3" customHeight="1"/>
    <row r="4" spans="1:20" s="570" customFormat="1" ht="11.25">
      <c r="A4" s="590"/>
      <c r="B4" s="590"/>
      <c r="C4" s="590"/>
      <c r="D4" s="590"/>
      <c r="F4" s="1165" t="s">
        <v>454</v>
      </c>
      <c r="G4" s="1165"/>
      <c r="H4" s="1165"/>
      <c r="I4" s="121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1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23.12.2020</v>
      </c>
      <c r="I7" s="581" t="s">
        <v>493</v>
      </c>
      <c r="J7" s="615"/>
      <c r="K7" s="590"/>
      <c r="L7" s="590"/>
      <c r="M7" s="590"/>
      <c r="N7" s="590"/>
      <c r="O7" s="590"/>
      <c r="P7" s="590"/>
      <c r="Q7" s="590"/>
      <c r="R7" s="590"/>
      <c r="S7" s="590"/>
      <c r="T7" s="590"/>
    </row>
    <row r="8" spans="1:20" s="570" customFormat="1" ht="45">
      <c r="A8" s="1211">
        <v>1</v>
      </c>
      <c r="B8" s="590"/>
      <c r="C8" s="590"/>
      <c r="D8" s="590"/>
      <c r="F8" s="616" t="str">
        <f>"2." &amp;mergeValue(A8)</f>
        <v>2.1</v>
      </c>
      <c r="G8" s="632" t="s">
        <v>494</v>
      </c>
      <c r="H8" s="604"/>
      <c r="I8" s="581" t="s">
        <v>591</v>
      </c>
      <c r="J8" s="615"/>
      <c r="K8" s="590"/>
      <c r="L8" s="590"/>
      <c r="M8" s="590"/>
      <c r="N8" s="590"/>
      <c r="O8" s="590"/>
      <c r="P8" s="590"/>
      <c r="Q8" s="590"/>
      <c r="R8" s="590"/>
      <c r="S8" s="590"/>
      <c r="T8" s="590"/>
    </row>
    <row r="9" spans="1:20" s="570" customFormat="1" ht="22.5">
      <c r="A9" s="1211"/>
      <c r="B9" s="590"/>
      <c r="C9" s="590"/>
      <c r="D9" s="590"/>
      <c r="F9" s="616" t="str">
        <f>"3." &amp;mergeValue(A9)</f>
        <v>3.1</v>
      </c>
      <c r="G9" s="632" t="s">
        <v>495</v>
      </c>
      <c r="H9" s="604"/>
      <c r="I9" s="581" t="s">
        <v>589</v>
      </c>
      <c r="J9" s="615"/>
      <c r="K9" s="590"/>
      <c r="L9" s="590"/>
      <c r="M9" s="590"/>
      <c r="N9" s="590"/>
      <c r="O9" s="590"/>
      <c r="P9" s="590"/>
      <c r="Q9" s="590"/>
      <c r="R9" s="590"/>
      <c r="S9" s="590"/>
      <c r="T9" s="590"/>
    </row>
    <row r="10" spans="1:20" s="570" customFormat="1" ht="22.5">
      <c r="A10" s="121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11"/>
      <c r="B11" s="1211">
        <v>1</v>
      </c>
      <c r="C11" s="623"/>
      <c r="D11" s="623"/>
      <c r="F11" s="616" t="str">
        <f>"4."&amp;mergeValue(A11) &amp;"."&amp;mergeValue(B11)</f>
        <v>4.1.1</v>
      </c>
      <c r="G11" s="611" t="s">
        <v>593</v>
      </c>
      <c r="H11" s="604" t="str">
        <f>IF(region_name="","",region_name)</f>
        <v>Нижегородская область</v>
      </c>
      <c r="I11" s="581" t="s">
        <v>499</v>
      </c>
      <c r="J11" s="615"/>
      <c r="K11" s="590"/>
      <c r="L11" s="590"/>
      <c r="M11" s="590"/>
      <c r="N11" s="590"/>
      <c r="O11" s="590"/>
      <c r="P11" s="590"/>
      <c r="Q11" s="590"/>
      <c r="R11" s="590"/>
      <c r="S11" s="590"/>
      <c r="T11" s="590"/>
    </row>
    <row r="12" spans="1:20" s="570" customFormat="1" ht="22.5">
      <c r="A12" s="1211"/>
      <c r="B12" s="1211"/>
      <c r="C12" s="121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11"/>
      <c r="B13" s="1211"/>
      <c r="C13" s="1211"/>
      <c r="D13" s="623">
        <v>1</v>
      </c>
      <c r="F13" s="616" t="str">
        <f>"4."&amp;mergeValue(A13) &amp;"."&amp;mergeValue(B13)&amp;"."&amp;mergeValue(C13)&amp;"."&amp;mergeValue(D13)</f>
        <v>4.1.1.1.1</v>
      </c>
      <c r="G13" s="633" t="s">
        <v>498</v>
      </c>
      <c r="H13" s="604"/>
      <c r="I13" s="1212" t="s">
        <v>592</v>
      </c>
      <c r="J13" s="615"/>
      <c r="K13" s="590"/>
      <c r="L13" s="590"/>
      <c r="M13" s="590"/>
      <c r="N13" s="590"/>
      <c r="O13" s="590"/>
      <c r="P13" s="590"/>
      <c r="Q13" s="590"/>
      <c r="R13" s="590"/>
      <c r="S13" s="590"/>
      <c r="T13" s="590"/>
    </row>
    <row r="14" spans="1:20" s="570" customFormat="1" ht="18.75">
      <c r="A14" s="1211"/>
      <c r="B14" s="1211"/>
      <c r="C14" s="1211"/>
      <c r="D14" s="623"/>
      <c r="F14" s="619"/>
      <c r="G14" s="550" t="s">
        <v>4</v>
      </c>
      <c r="H14" s="624"/>
      <c r="I14" s="1212"/>
      <c r="J14" s="615"/>
      <c r="K14" s="590"/>
      <c r="L14" s="590"/>
      <c r="M14" s="590"/>
      <c r="N14" s="590"/>
      <c r="O14" s="590"/>
      <c r="P14" s="590"/>
      <c r="Q14" s="590"/>
      <c r="R14" s="590"/>
      <c r="S14" s="590"/>
      <c r="T14" s="590"/>
    </row>
    <row r="15" spans="1:20" s="570" customFormat="1" ht="18.75">
      <c r="A15" s="1211"/>
      <c r="B15" s="1211"/>
      <c r="C15" s="623"/>
      <c r="D15" s="623"/>
      <c r="F15" s="634"/>
      <c r="G15" s="577" t="s">
        <v>403</v>
      </c>
      <c r="H15" s="635"/>
      <c r="I15" s="636"/>
      <c r="J15" s="615"/>
      <c r="K15" s="590"/>
      <c r="L15" s="590"/>
      <c r="M15" s="590"/>
      <c r="N15" s="590"/>
      <c r="O15" s="590"/>
      <c r="P15" s="590"/>
      <c r="Q15" s="590"/>
      <c r="R15" s="590"/>
      <c r="S15" s="590"/>
      <c r="T15" s="590"/>
    </row>
    <row r="16" spans="1:20" s="570" customFormat="1" ht="18.75">
      <c r="A16" s="121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6" t="s">
        <v>594</v>
      </c>
      <c r="H19" s="120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27" t="s">
        <v>658</v>
      </c>
      <c r="M5" s="1227"/>
      <c r="N5" s="1227"/>
      <c r="O5" s="1227"/>
      <c r="P5" s="1227"/>
      <c r="Q5" s="1227"/>
      <c r="R5" s="1227"/>
      <c r="S5" s="1227"/>
      <c r="T5" s="1227"/>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60" t="str">
        <f>IF(NameOrPr_ch="",IF(NameOrPr="","",NameOrPr),NameOrPr_ch)</f>
        <v>РСТ НО</v>
      </c>
      <c r="P7" s="1261"/>
      <c r="Q7" s="1261"/>
      <c r="R7" s="1261"/>
      <c r="S7" s="1261"/>
      <c r="T7" s="1262"/>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597</v>
      </c>
      <c r="N8" s="666"/>
      <c r="O8" s="1260" t="str">
        <f>IF(datePr_ch="",IF(datePr="","",datePr),datePr_ch)</f>
        <v>18.12.2020</v>
      </c>
      <c r="P8" s="1261"/>
      <c r="Q8" s="1261"/>
      <c r="R8" s="1261"/>
      <c r="S8" s="1261"/>
      <c r="T8" s="1262"/>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596</v>
      </c>
      <c r="N9" s="666"/>
      <c r="O9" s="1260" t="str">
        <f>IF(numberPr_ch="",IF(numberPr="","",numberPr),numberPr_ch)</f>
        <v>54/60</v>
      </c>
      <c r="P9" s="1261"/>
      <c r="Q9" s="1261"/>
      <c r="R9" s="1261"/>
      <c r="S9" s="1261"/>
      <c r="T9" s="1262"/>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60" t="str">
        <f>IF(IstPub_ch="",IF(IstPub="","",IstPub),IstPub_ch)</f>
        <v>сайт РСТ НО</v>
      </c>
      <c r="P10" s="1261"/>
      <c r="Q10" s="1261"/>
      <c r="R10" s="1261"/>
      <c r="S10" s="1261"/>
      <c r="T10" s="1262"/>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8"/>
      <c r="P12" s="1258"/>
      <c r="Q12" s="1258"/>
      <c r="R12" s="1258"/>
      <c r="S12" s="1258"/>
      <c r="T12" s="1258"/>
      <c r="U12" s="1258"/>
    </row>
    <row r="13" spans="1:34">
      <c r="J13" s="481"/>
      <c r="K13" s="481"/>
      <c r="L13" s="1165" t="s">
        <v>454</v>
      </c>
      <c r="M13" s="1165"/>
      <c r="N13" s="1165"/>
      <c r="O13" s="1165"/>
      <c r="P13" s="1165"/>
      <c r="Q13" s="1165"/>
      <c r="R13" s="1165"/>
      <c r="S13" s="1165"/>
      <c r="T13" s="1165"/>
      <c r="U13" s="1165"/>
      <c r="V13" s="1165"/>
      <c r="W13" s="1165" t="s">
        <v>455</v>
      </c>
    </row>
    <row r="14" spans="1:34" ht="14.25" customHeight="1">
      <c r="J14" s="481"/>
      <c r="K14" s="481"/>
      <c r="L14" s="1240" t="s">
        <v>92</v>
      </c>
      <c r="M14" s="1240" t="s">
        <v>640</v>
      </c>
      <c r="N14" s="521"/>
      <c r="O14" s="1241" t="s">
        <v>642</v>
      </c>
      <c r="P14" s="1242"/>
      <c r="Q14" s="1242"/>
      <c r="R14" s="1242"/>
      <c r="S14" s="1242"/>
      <c r="T14" s="1243"/>
      <c r="U14" s="1224" t="s">
        <v>341</v>
      </c>
      <c r="V14" s="1237" t="s">
        <v>275</v>
      </c>
      <c r="W14" s="1165"/>
    </row>
    <row r="15" spans="1:34" s="523" customFormat="1" ht="14.25" customHeight="1">
      <c r="A15" s="585"/>
      <c r="B15" s="585"/>
      <c r="C15" s="585"/>
      <c r="D15" s="585"/>
      <c r="E15" s="585"/>
      <c r="F15" s="585"/>
      <c r="G15" s="591"/>
      <c r="H15" s="591"/>
      <c r="I15" s="531"/>
      <c r="J15" s="529"/>
      <c r="K15" s="529"/>
      <c r="L15" s="1240"/>
      <c r="M15" s="1240"/>
      <c r="N15" s="521"/>
      <c r="O15" s="1246" t="s">
        <v>773</v>
      </c>
      <c r="P15" s="1244" t="s">
        <v>271</v>
      </c>
      <c r="Q15" s="1245"/>
      <c r="R15" s="1222" t="s">
        <v>655</v>
      </c>
      <c r="S15" s="1222"/>
      <c r="T15" s="1223"/>
      <c r="U15" s="1225"/>
      <c r="V15" s="1238"/>
      <c r="W15" s="1165"/>
      <c r="X15" s="585"/>
      <c r="Y15" s="585"/>
      <c r="Z15" s="585"/>
      <c r="AA15" s="585"/>
      <c r="AB15" s="585"/>
      <c r="AC15" s="585"/>
      <c r="AD15" s="585"/>
      <c r="AE15" s="585"/>
      <c r="AF15" s="585"/>
      <c r="AG15" s="585"/>
      <c r="AH15" s="585"/>
    </row>
    <row r="16" spans="1:34" ht="33.75">
      <c r="J16" s="481"/>
      <c r="K16" s="481"/>
      <c r="L16" s="1240"/>
      <c r="M16" s="1240"/>
      <c r="N16" s="520"/>
      <c r="O16" s="1247"/>
      <c r="P16" s="535" t="s">
        <v>766</v>
      </c>
      <c r="Q16" s="535" t="s">
        <v>767</v>
      </c>
      <c r="R16" s="536" t="s">
        <v>274</v>
      </c>
      <c r="S16" s="1235" t="s">
        <v>273</v>
      </c>
      <c r="T16" s="1236"/>
      <c r="U16" s="1226"/>
      <c r="V16" s="1239"/>
      <c r="W16" s="1165"/>
    </row>
    <row r="17" spans="1:35">
      <c r="J17" s="481"/>
      <c r="K17" s="489">
        <v>1</v>
      </c>
      <c r="L17" s="525" t="s">
        <v>93</v>
      </c>
      <c r="M17" s="525" t="s">
        <v>49</v>
      </c>
      <c r="N17" s="496" t="s">
        <v>49</v>
      </c>
      <c r="O17" s="487">
        <f ca="1">OFFSET(O17,0,-1)+1</f>
        <v>3</v>
      </c>
      <c r="P17" s="487">
        <f ca="1">OFFSET(P17,0,-1)+1</f>
        <v>4</v>
      </c>
      <c r="Q17" s="487">
        <f ca="1">OFFSET(Q17,0,-1)+1</f>
        <v>5</v>
      </c>
      <c r="R17" s="487">
        <f ca="1">OFFSET(R17,0,-1)+1</f>
        <v>6</v>
      </c>
      <c r="S17" s="1229">
        <f ca="1">OFFSET(S17,0,-1)+1</f>
        <v>7</v>
      </c>
      <c r="T17" s="1229"/>
      <c r="U17" s="487">
        <f ca="1">OFFSET(U17,0,-2)+1</f>
        <v>8</v>
      </c>
      <c r="V17" s="651">
        <f ca="1">OFFSET(V17,0,-1)</f>
        <v>8</v>
      </c>
      <c r="W17" s="487">
        <f ca="1">OFFSET(W17,0,-1)+1</f>
        <v>9</v>
      </c>
    </row>
    <row r="18" spans="1:35" ht="22.5">
      <c r="A18" s="1213">
        <v>1</v>
      </c>
      <c r="B18" s="958"/>
      <c r="C18" s="958"/>
      <c r="D18" s="958"/>
      <c r="E18" s="959"/>
      <c r="F18" s="960"/>
      <c r="G18" s="960"/>
      <c r="H18" s="960"/>
      <c r="I18" s="961"/>
      <c r="J18" s="956"/>
      <c r="K18" s="963"/>
      <c r="L18" s="593">
        <f>mergeValue(A18)</f>
        <v>1</v>
      </c>
      <c r="M18" s="641" t="s">
        <v>20</v>
      </c>
      <c r="N18" s="580"/>
      <c r="O18" s="1254"/>
      <c r="P18" s="1254"/>
      <c r="Q18" s="1254"/>
      <c r="R18" s="1254"/>
      <c r="S18" s="1254"/>
      <c r="T18" s="1254"/>
      <c r="U18" s="1254"/>
      <c r="V18" s="1254"/>
      <c r="W18" s="630" t="s">
        <v>659</v>
      </c>
    </row>
    <row r="19" spans="1:35" ht="22.5">
      <c r="A19" s="1213"/>
      <c r="B19" s="1213">
        <v>1</v>
      </c>
      <c r="C19" s="958"/>
      <c r="D19" s="958"/>
      <c r="E19" s="960"/>
      <c r="F19" s="960"/>
      <c r="G19" s="960"/>
      <c r="H19" s="960"/>
      <c r="I19" s="955"/>
      <c r="J19" s="954"/>
      <c r="K19" s="957"/>
      <c r="L19" s="593" t="str">
        <f>mergeValue(A19) &amp;"."&amp; mergeValue(B19)</f>
        <v>1.1</v>
      </c>
      <c r="M19" s="546" t="s">
        <v>16</v>
      </c>
      <c r="N19" s="580"/>
      <c r="O19" s="1254"/>
      <c r="P19" s="1254"/>
      <c r="Q19" s="1254"/>
      <c r="R19" s="1254"/>
      <c r="S19" s="1254"/>
      <c r="T19" s="1254"/>
      <c r="U19" s="1254"/>
      <c r="V19" s="1254"/>
      <c r="W19" s="630" t="s">
        <v>477</v>
      </c>
    </row>
    <row r="20" spans="1:35" ht="22.5">
      <c r="A20" s="1213"/>
      <c r="B20" s="1213"/>
      <c r="C20" s="1213">
        <v>1</v>
      </c>
      <c r="D20" s="958"/>
      <c r="E20" s="960"/>
      <c r="F20" s="960"/>
      <c r="G20" s="960"/>
      <c r="H20" s="960"/>
      <c r="I20" s="962"/>
      <c r="J20" s="954"/>
      <c r="K20" s="957"/>
      <c r="L20" s="593" t="str">
        <f>mergeValue(A20) &amp;"."&amp; mergeValue(B20)&amp;"."&amp; mergeValue(C20)</f>
        <v>1.1.1</v>
      </c>
      <c r="M20" s="547" t="s">
        <v>7</v>
      </c>
      <c r="N20" s="580"/>
      <c r="O20" s="1254"/>
      <c r="P20" s="1254"/>
      <c r="Q20" s="1254"/>
      <c r="R20" s="1254"/>
      <c r="S20" s="1254"/>
      <c r="T20" s="1254"/>
      <c r="U20" s="1254"/>
      <c r="V20" s="1254"/>
      <c r="W20" s="630" t="s">
        <v>634</v>
      </c>
    </row>
    <row r="21" spans="1:35" ht="22.5">
      <c r="A21" s="1213"/>
      <c r="B21" s="1213"/>
      <c r="C21" s="1213"/>
      <c r="D21" s="1213">
        <v>1</v>
      </c>
      <c r="E21" s="960"/>
      <c r="F21" s="960"/>
      <c r="G21" s="960"/>
      <c r="H21" s="960"/>
      <c r="I21" s="962"/>
      <c r="J21" s="954"/>
      <c r="K21" s="957"/>
      <c r="L21" s="593" t="str">
        <f>mergeValue(A21) &amp;"."&amp; mergeValue(B21)&amp;"."&amp; mergeValue(C21)&amp;"."&amp; mergeValue(D21)</f>
        <v>1.1.1.1</v>
      </c>
      <c r="M21" s="548" t="s">
        <v>22</v>
      </c>
      <c r="N21" s="580"/>
      <c r="O21" s="1254"/>
      <c r="P21" s="1254"/>
      <c r="Q21" s="1254"/>
      <c r="R21" s="1254"/>
      <c r="S21" s="1254"/>
      <c r="T21" s="1254"/>
      <c r="U21" s="1254"/>
      <c r="V21" s="1254"/>
      <c r="W21" s="630" t="s">
        <v>635</v>
      </c>
    </row>
    <row r="22" spans="1:35" ht="11.25" hidden="1" customHeight="1">
      <c r="A22" s="1213"/>
      <c r="B22" s="1213"/>
      <c r="C22" s="1213"/>
      <c r="D22" s="1213"/>
      <c r="E22" s="1213">
        <v>1</v>
      </c>
      <c r="F22" s="960"/>
      <c r="G22" s="960"/>
      <c r="H22" s="958">
        <v>1</v>
      </c>
      <c r="I22" s="1213">
        <v>1</v>
      </c>
      <c r="J22" s="960"/>
      <c r="K22" s="965"/>
      <c r="L22" s="593"/>
      <c r="M22" s="554"/>
      <c r="N22" s="581"/>
      <c r="O22" s="631"/>
      <c r="P22" s="631"/>
      <c r="Q22" s="631"/>
      <c r="R22" s="631"/>
      <c r="S22" s="631"/>
      <c r="T22" s="631"/>
      <c r="U22" s="631"/>
      <c r="V22" s="508"/>
      <c r="W22" s="559"/>
    </row>
    <row r="23" spans="1:35" ht="90">
      <c r="A23" s="1213"/>
      <c r="B23" s="1213"/>
      <c r="C23" s="1213"/>
      <c r="D23" s="1213"/>
      <c r="E23" s="1213"/>
      <c r="F23" s="1213">
        <v>1</v>
      </c>
      <c r="G23" s="958"/>
      <c r="H23" s="958"/>
      <c r="I23" s="1213"/>
      <c r="J23" s="1213">
        <v>1</v>
      </c>
      <c r="K23" s="966"/>
      <c r="L23" s="593" t="str">
        <f>mergeValue(A23) &amp;"."&amp; mergeValue(B23)&amp;"."&amp; mergeValue(C23)&amp;"."&amp; mergeValue(D23)&amp;"."&amp;  mergeValue(F23)</f>
        <v>1.1.1.1.1</v>
      </c>
      <c r="M23" s="555" t="s">
        <v>10</v>
      </c>
      <c r="N23" s="581"/>
      <c r="O23" s="1215"/>
      <c r="P23" s="1215"/>
      <c r="Q23" s="1215"/>
      <c r="R23" s="1215"/>
      <c r="S23" s="1215"/>
      <c r="T23" s="1215"/>
      <c r="U23" s="1215"/>
      <c r="V23" s="1215"/>
      <c r="W23" s="630" t="s">
        <v>636</v>
      </c>
      <c r="Y23" s="504" t="str">
        <f>strCheckUnique(Z23:Z26)</f>
        <v/>
      </c>
      <c r="AA23" s="504"/>
    </row>
    <row r="24" spans="1:35" ht="189" customHeight="1">
      <c r="A24" s="1213"/>
      <c r="B24" s="1213"/>
      <c r="C24" s="1213"/>
      <c r="D24" s="1213"/>
      <c r="E24" s="1213"/>
      <c r="F24" s="1213"/>
      <c r="G24" s="958">
        <v>1</v>
      </c>
      <c r="H24" s="958"/>
      <c r="I24" s="1213"/>
      <c r="J24" s="1213"/>
      <c r="K24" s="966">
        <v>1</v>
      </c>
      <c r="L24" s="593" t="str">
        <f>mergeValue(A24) &amp;"."&amp; mergeValue(B24)&amp;"."&amp; mergeValue(C24)&amp;"."&amp; mergeValue(D24)&amp;"."&amp; mergeValue(F24)&amp;"."&amp; mergeValue(G24)</f>
        <v>1.1.1.1.1.1</v>
      </c>
      <c r="M24" s="1069"/>
      <c r="N24" s="586"/>
      <c r="O24" s="562"/>
      <c r="P24" s="562"/>
      <c r="Q24" s="1094"/>
      <c r="R24" s="1255"/>
      <c r="S24" s="1220" t="s">
        <v>84</v>
      </c>
      <c r="T24" s="1255"/>
      <c r="U24" s="1220" t="s">
        <v>85</v>
      </c>
      <c r="V24" s="578"/>
      <c r="W24" s="1230" t="s">
        <v>660</v>
      </c>
      <c r="X24" s="500" t="str">
        <f>strCheckDate(O25:V25)</f>
        <v/>
      </c>
      <c r="Y24" s="504"/>
      <c r="Z24" s="504" t="str">
        <f>IF(M24="","",M24 )</f>
        <v/>
      </c>
      <c r="AA24" s="504"/>
      <c r="AB24" s="504"/>
      <c r="AC24" s="504"/>
    </row>
    <row r="25" spans="1:35" ht="11.25" hidden="1">
      <c r="A25" s="1213"/>
      <c r="B25" s="1213"/>
      <c r="C25" s="1213"/>
      <c r="D25" s="1213"/>
      <c r="E25" s="1213"/>
      <c r="F25" s="1213"/>
      <c r="G25" s="958"/>
      <c r="H25" s="958"/>
      <c r="I25" s="1213"/>
      <c r="J25" s="1213"/>
      <c r="K25" s="966"/>
      <c r="L25" s="600"/>
      <c r="M25" s="646"/>
      <c r="N25" s="586"/>
      <c r="O25" s="562"/>
      <c r="P25" s="562"/>
      <c r="Q25" s="584" t="str">
        <f>R24 &amp; "-" &amp; T24</f>
        <v>-</v>
      </c>
      <c r="R25" s="1219"/>
      <c r="S25" s="1220"/>
      <c r="T25" s="1219"/>
      <c r="U25" s="1220"/>
      <c r="V25" s="578"/>
      <c r="W25" s="1231"/>
    </row>
    <row r="26" spans="1:35" s="475" customFormat="1" ht="15" customHeight="1">
      <c r="A26" s="1213"/>
      <c r="B26" s="1213"/>
      <c r="C26" s="1213"/>
      <c r="D26" s="1213"/>
      <c r="E26" s="1213"/>
      <c r="F26" s="1213"/>
      <c r="G26" s="960"/>
      <c r="H26" s="958"/>
      <c r="I26" s="1213"/>
      <c r="J26" s="1213"/>
      <c r="K26" s="965"/>
      <c r="L26" s="538"/>
      <c r="M26" s="556" t="s">
        <v>25</v>
      </c>
      <c r="N26" s="551"/>
      <c r="O26" s="545"/>
      <c r="P26" s="545"/>
      <c r="Q26" s="545"/>
      <c r="R26" s="573"/>
      <c r="S26" s="564"/>
      <c r="T26" s="563"/>
      <c r="U26" s="551"/>
      <c r="V26" s="560"/>
      <c r="W26" s="1232"/>
      <c r="X26" s="501"/>
      <c r="Y26" s="501"/>
      <c r="Z26" s="501"/>
      <c r="AA26" s="501"/>
      <c r="AB26" s="501"/>
      <c r="AC26" s="501"/>
      <c r="AD26" s="501"/>
      <c r="AE26" s="501"/>
      <c r="AF26" s="501"/>
      <c r="AG26" s="501"/>
      <c r="AH26" s="501"/>
    </row>
    <row r="27" spans="1:35" s="475" customFormat="1" ht="15" customHeight="1">
      <c r="A27" s="1213"/>
      <c r="B27" s="1213"/>
      <c r="C27" s="1213"/>
      <c r="D27" s="1213"/>
      <c r="E27" s="1213"/>
      <c r="F27" s="960"/>
      <c r="G27" s="960"/>
      <c r="H27" s="958"/>
      <c r="I27" s="1213"/>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13"/>
      <c r="B28" s="1213"/>
      <c r="C28" s="1213"/>
      <c r="D28" s="1213"/>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13"/>
      <c r="B29" s="1213"/>
      <c r="C29" s="1213"/>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13"/>
      <c r="B30" s="1213"/>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13"/>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206" t="s">
        <v>661</v>
      </c>
      <c r="N34" s="1206"/>
      <c r="O34" s="1206"/>
      <c r="P34" s="1206"/>
      <c r="Q34" s="1206"/>
      <c r="R34" s="1206"/>
      <c r="S34" s="1206"/>
      <c r="T34" s="1206"/>
      <c r="U34" s="1206"/>
      <c r="V34" s="1206"/>
      <c r="W34" s="1206"/>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68</v>
      </c>
    </row>
    <row r="2" spans="1:20" ht="22.5">
      <c r="F2" s="1207" t="s">
        <v>491</v>
      </c>
      <c r="G2" s="1208"/>
      <c r="H2" s="1209"/>
      <c r="I2" s="434"/>
    </row>
    <row r="3" spans="1:20" ht="3" customHeight="1"/>
    <row r="4" spans="1:20" s="190" customFormat="1" ht="11.25">
      <c r="A4" s="213"/>
      <c r="B4" s="213"/>
      <c r="C4" s="213"/>
      <c r="D4" s="213"/>
      <c r="F4" s="1165" t="s">
        <v>454</v>
      </c>
      <c r="G4" s="1165"/>
      <c r="H4" s="1165"/>
      <c r="I4" s="1210" t="s">
        <v>455</v>
      </c>
      <c r="J4" s="213"/>
      <c r="K4" s="213"/>
      <c r="L4" s="213"/>
      <c r="M4" s="213"/>
      <c r="N4" s="213"/>
      <c r="O4" s="213"/>
      <c r="P4" s="213"/>
      <c r="Q4" s="213"/>
      <c r="R4" s="213"/>
      <c r="S4" s="213"/>
      <c r="T4" s="213"/>
    </row>
    <row r="5" spans="1:20" s="190" customFormat="1" ht="11.25" customHeight="1">
      <c r="A5" s="213"/>
      <c r="B5" s="213"/>
      <c r="C5" s="213"/>
      <c r="D5" s="213"/>
      <c r="F5" s="318" t="s">
        <v>92</v>
      </c>
      <c r="G5" s="335" t="s">
        <v>457</v>
      </c>
      <c r="H5" s="317" t="s">
        <v>442</v>
      </c>
      <c r="I5" s="1210"/>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3">
        <v>1</v>
      </c>
      <c r="G7" s="415" t="s">
        <v>492</v>
      </c>
      <c r="H7" s="316" t="str">
        <f>IF(dateCh="","",dateCh)</f>
        <v>23.12.2020</v>
      </c>
      <c r="I7" s="196" t="s">
        <v>493</v>
      </c>
      <c r="J7" s="332"/>
      <c r="K7" s="213"/>
      <c r="L7" s="213"/>
      <c r="M7" s="213"/>
      <c r="N7" s="213"/>
      <c r="O7" s="213"/>
      <c r="P7" s="213"/>
      <c r="Q7" s="213"/>
      <c r="R7" s="213"/>
      <c r="S7" s="213"/>
      <c r="T7" s="213"/>
    </row>
    <row r="8" spans="1:20" s="190" customFormat="1" ht="45">
      <c r="A8" s="1211">
        <v>1</v>
      </c>
      <c r="B8" s="213"/>
      <c r="C8" s="213"/>
      <c r="D8" s="213"/>
      <c r="F8" s="333" t="str">
        <f>"2." &amp;mergeValue(A8)</f>
        <v>2.1</v>
      </c>
      <c r="G8" s="415" t="s">
        <v>494</v>
      </c>
      <c r="H8" s="316"/>
      <c r="I8" s="196" t="s">
        <v>591</v>
      </c>
      <c r="J8" s="332"/>
      <c r="K8" s="213"/>
      <c r="L8" s="213"/>
      <c r="M8" s="213"/>
      <c r="N8" s="213"/>
      <c r="O8" s="213"/>
      <c r="P8" s="213"/>
      <c r="Q8" s="213"/>
      <c r="R8" s="213"/>
      <c r="S8" s="213"/>
      <c r="T8" s="213"/>
    </row>
    <row r="9" spans="1:20" s="190" customFormat="1" ht="22.5">
      <c r="A9" s="1211"/>
      <c r="B9" s="213"/>
      <c r="C9" s="213"/>
      <c r="D9" s="213"/>
      <c r="F9" s="333" t="str">
        <f>"3." &amp;mergeValue(A9)</f>
        <v>3.1</v>
      </c>
      <c r="G9" s="415" t="s">
        <v>495</v>
      </c>
      <c r="H9" s="316"/>
      <c r="I9" s="196" t="s">
        <v>589</v>
      </c>
      <c r="J9" s="332"/>
      <c r="K9" s="213"/>
      <c r="L9" s="213"/>
      <c r="M9" s="213"/>
      <c r="N9" s="213"/>
      <c r="O9" s="213"/>
      <c r="P9" s="213"/>
      <c r="Q9" s="213"/>
      <c r="R9" s="213"/>
      <c r="S9" s="213"/>
      <c r="T9" s="213"/>
    </row>
    <row r="10" spans="1:20" s="190" customFormat="1" ht="22.5">
      <c r="A10" s="1211"/>
      <c r="B10" s="213"/>
      <c r="C10" s="213"/>
      <c r="D10" s="213"/>
      <c r="F10" s="333" t="str">
        <f>"4."&amp;mergeValue(A10)</f>
        <v>4.1</v>
      </c>
      <c r="G10" s="415" t="s">
        <v>496</v>
      </c>
      <c r="H10" s="317" t="s">
        <v>458</v>
      </c>
      <c r="I10" s="196"/>
      <c r="J10" s="332"/>
      <c r="K10" s="213"/>
      <c r="L10" s="213"/>
      <c r="M10" s="213"/>
      <c r="N10" s="213"/>
      <c r="O10" s="213"/>
      <c r="P10" s="213"/>
      <c r="Q10" s="213"/>
      <c r="R10" s="213"/>
      <c r="S10" s="213"/>
      <c r="T10" s="213"/>
    </row>
    <row r="11" spans="1:20" s="190" customFormat="1" ht="18.75">
      <c r="A11" s="1211"/>
      <c r="B11" s="1211">
        <v>1</v>
      </c>
      <c r="C11" s="342"/>
      <c r="D11" s="342"/>
      <c r="F11" s="333" t="str">
        <f>"4."&amp;mergeValue(A11) &amp;"."&amp;mergeValue(B11)</f>
        <v>4.1.1</v>
      </c>
      <c r="G11" s="323" t="s">
        <v>593</v>
      </c>
      <c r="H11" s="316" t="str">
        <f>IF(region_name="","",region_name)</f>
        <v>Нижегородская область</v>
      </c>
      <c r="I11" s="196" t="s">
        <v>499</v>
      </c>
      <c r="J11" s="332"/>
      <c r="K11" s="213"/>
      <c r="L11" s="213"/>
      <c r="M11" s="213"/>
      <c r="N11" s="213"/>
      <c r="O11" s="213"/>
      <c r="P11" s="213"/>
      <c r="Q11" s="213"/>
      <c r="R11" s="213"/>
      <c r="S11" s="213"/>
      <c r="T11" s="213"/>
    </row>
    <row r="12" spans="1:20" s="190" customFormat="1" ht="22.5">
      <c r="A12" s="1211"/>
      <c r="B12" s="1211"/>
      <c r="C12" s="1211">
        <v>1</v>
      </c>
      <c r="D12" s="342"/>
      <c r="F12" s="333" t="str">
        <f>"4."&amp;mergeValue(A12) &amp;"."&amp;mergeValue(B12)&amp;"."&amp;mergeValue(C12)</f>
        <v>4.1.1.1</v>
      </c>
      <c r="G12" s="339" t="s">
        <v>497</v>
      </c>
      <c r="H12" s="316"/>
      <c r="I12" s="196" t="s">
        <v>500</v>
      </c>
      <c r="J12" s="332"/>
      <c r="K12" s="213"/>
      <c r="L12" s="213"/>
      <c r="M12" s="213"/>
      <c r="N12" s="213"/>
      <c r="O12" s="213"/>
      <c r="P12" s="213"/>
      <c r="Q12" s="213"/>
      <c r="R12" s="213"/>
      <c r="S12" s="213"/>
      <c r="T12" s="213"/>
    </row>
    <row r="13" spans="1:20" s="190" customFormat="1" ht="39" customHeight="1">
      <c r="A13" s="1211"/>
      <c r="B13" s="1211"/>
      <c r="C13" s="1211"/>
      <c r="D13" s="342">
        <v>1</v>
      </c>
      <c r="F13" s="333" t="str">
        <f>"4."&amp;mergeValue(A13) &amp;"."&amp;mergeValue(B13)&amp;"."&amp;mergeValue(C13)&amp;"."&amp;mergeValue(D13)</f>
        <v>4.1.1.1.1</v>
      </c>
      <c r="G13" s="418" t="s">
        <v>498</v>
      </c>
      <c r="H13" s="316"/>
      <c r="I13" s="1212" t="s">
        <v>592</v>
      </c>
      <c r="J13" s="332"/>
      <c r="K13" s="213"/>
      <c r="L13" s="213"/>
      <c r="M13" s="213"/>
      <c r="N13" s="213"/>
      <c r="O13" s="213"/>
      <c r="P13" s="213"/>
      <c r="Q13" s="213"/>
      <c r="R13" s="213"/>
      <c r="S13" s="213"/>
      <c r="T13" s="213"/>
    </row>
    <row r="14" spans="1:20" s="190" customFormat="1" ht="18.75">
      <c r="A14" s="1211"/>
      <c r="B14" s="1211"/>
      <c r="C14" s="1211"/>
      <c r="D14" s="342"/>
      <c r="F14" s="336"/>
      <c r="G14" s="150" t="s">
        <v>4</v>
      </c>
      <c r="H14" s="341"/>
      <c r="I14" s="1212"/>
      <c r="J14" s="332"/>
      <c r="K14" s="213"/>
      <c r="L14" s="213"/>
      <c r="M14" s="213"/>
      <c r="N14" s="213"/>
      <c r="O14" s="213"/>
      <c r="P14" s="213"/>
      <c r="Q14" s="213"/>
      <c r="R14" s="213"/>
      <c r="S14" s="213"/>
      <c r="T14" s="213"/>
    </row>
    <row r="15" spans="1:20" s="190" customFormat="1" ht="18.75">
      <c r="A15" s="1211"/>
      <c r="B15" s="1211"/>
      <c r="C15" s="342"/>
      <c r="D15" s="342"/>
      <c r="F15" s="419"/>
      <c r="G15" s="195" t="s">
        <v>403</v>
      </c>
      <c r="H15" s="420"/>
      <c r="I15" s="421"/>
      <c r="J15" s="332"/>
      <c r="K15" s="213"/>
      <c r="L15" s="213"/>
      <c r="M15" s="213"/>
      <c r="N15" s="213"/>
      <c r="O15" s="213"/>
      <c r="P15" s="213"/>
      <c r="Q15" s="213"/>
      <c r="R15" s="213"/>
      <c r="S15" s="213"/>
      <c r="T15" s="213"/>
    </row>
    <row r="16" spans="1:20" s="190" customFormat="1" ht="18.75">
      <c r="A16" s="1211"/>
      <c r="B16" s="213"/>
      <c r="C16" s="213"/>
      <c r="D16" s="213"/>
      <c r="F16" s="336"/>
      <c r="G16" s="155" t="s">
        <v>506</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505</v>
      </c>
      <c r="H17" s="337"/>
      <c r="I17" s="338"/>
      <c r="J17" s="332"/>
      <c r="K17" s="213"/>
      <c r="L17" s="213"/>
      <c r="M17" s="213"/>
      <c r="N17" s="213"/>
      <c r="O17" s="213"/>
      <c r="P17" s="213"/>
      <c r="Q17" s="213"/>
      <c r="R17" s="213"/>
      <c r="S17" s="213"/>
      <c r="T17" s="213"/>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6" t="s">
        <v>594</v>
      </c>
      <c r="H19" s="1206"/>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27" t="s">
        <v>667</v>
      </c>
      <c r="M5" s="1227"/>
      <c r="N5" s="1227"/>
      <c r="O5" s="1227"/>
      <c r="P5" s="1227"/>
      <c r="Q5" s="1227"/>
      <c r="R5" s="1227"/>
      <c r="S5" s="1227"/>
      <c r="T5" s="1227"/>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60" t="str">
        <f>IF(NameOrPr_ch="",IF(NameOrPr="","",NameOrPr),NameOrPr_ch)</f>
        <v>РСТ НО</v>
      </c>
      <c r="P7" s="1261"/>
      <c r="Q7" s="1261"/>
      <c r="R7" s="1261"/>
      <c r="S7" s="1261"/>
      <c r="T7" s="1262"/>
      <c r="U7" s="669"/>
      <c r="V7" s="524"/>
      <c r="AC7" s="585"/>
      <c r="AD7" s="585"/>
      <c r="AE7" s="585"/>
      <c r="AF7" s="585"/>
      <c r="AG7" s="585"/>
    </row>
    <row r="8" spans="1:33" s="491" customFormat="1" ht="18.75">
      <c r="A8" s="505"/>
      <c r="B8" s="505"/>
      <c r="C8" s="505"/>
      <c r="D8" s="505"/>
      <c r="E8" s="505"/>
      <c r="F8" s="505"/>
      <c r="G8" s="505"/>
      <c r="H8" s="505"/>
      <c r="L8" s="499"/>
      <c r="M8" s="617" t="s">
        <v>597</v>
      </c>
      <c r="N8" s="666"/>
      <c r="O8" s="1260" t="str">
        <f>IF(datePr_ch="",IF(datePr="","",datePr),datePr_ch)</f>
        <v>18.12.2020</v>
      </c>
      <c r="P8" s="1261"/>
      <c r="Q8" s="1261"/>
      <c r="R8" s="1261"/>
      <c r="S8" s="1261"/>
      <c r="T8" s="1262"/>
      <c r="U8" s="667"/>
      <c r="V8" s="486"/>
      <c r="AC8" s="505"/>
      <c r="AD8" s="505"/>
      <c r="AE8" s="505"/>
      <c r="AF8" s="505"/>
      <c r="AG8" s="505"/>
    </row>
    <row r="9" spans="1:33" s="491" customFormat="1" ht="18.75">
      <c r="A9" s="505"/>
      <c r="B9" s="505"/>
      <c r="C9" s="505"/>
      <c r="D9" s="505"/>
      <c r="E9" s="505"/>
      <c r="F9" s="505"/>
      <c r="G9" s="505"/>
      <c r="H9" s="505"/>
      <c r="L9" s="552"/>
      <c r="M9" s="617" t="s">
        <v>596</v>
      </c>
      <c r="N9" s="666"/>
      <c r="O9" s="1260" t="str">
        <f>IF(numberPr_ch="",IF(numberPr="","",numberPr),numberPr_ch)</f>
        <v>54/60</v>
      </c>
      <c r="P9" s="1261"/>
      <c r="Q9" s="1261"/>
      <c r="R9" s="1261"/>
      <c r="S9" s="1261"/>
      <c r="T9" s="1262"/>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60" t="str">
        <f>IF(IstPub_ch="",IF(IstPub="","",IstPub),IstPub_ch)</f>
        <v>сайт РСТ НО</v>
      </c>
      <c r="P10" s="1261"/>
      <c r="Q10" s="1261"/>
      <c r="R10" s="1261"/>
      <c r="S10" s="1261"/>
      <c r="T10" s="1262"/>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53"/>
      <c r="P12" s="1253"/>
      <c r="Q12" s="1253"/>
      <c r="R12" s="1253"/>
      <c r="S12" s="1253"/>
      <c r="T12" s="1253"/>
      <c r="U12" s="1253"/>
      <c r="V12" s="1253"/>
      <c r="W12" s="1253"/>
      <c r="X12" s="1253"/>
      <c r="Y12" s="1253"/>
      <c r="Z12" s="1253"/>
    </row>
    <row r="13" spans="1:33" ht="14.25" customHeight="1">
      <c r="J13" s="481"/>
      <c r="K13" s="481"/>
      <c r="L13" s="1240" t="s">
        <v>454</v>
      </c>
      <c r="M13" s="1240"/>
      <c r="N13" s="1240"/>
      <c r="O13" s="1240"/>
      <c r="P13" s="1240"/>
      <c r="Q13" s="1240"/>
      <c r="R13" s="1240"/>
      <c r="S13" s="1240"/>
      <c r="T13" s="1240"/>
      <c r="U13" s="1240"/>
      <c r="V13" s="1240"/>
      <c r="W13" s="1240"/>
      <c r="X13" s="1240"/>
      <c r="Y13" s="1240"/>
      <c r="Z13" s="1240"/>
      <c r="AA13" s="1240"/>
      <c r="AB13" s="1165" t="s">
        <v>455</v>
      </c>
    </row>
    <row r="14" spans="1:33" ht="14.25" customHeight="1">
      <c r="J14" s="481"/>
      <c r="K14" s="481"/>
      <c r="L14" s="1240" t="s">
        <v>92</v>
      </c>
      <c r="M14" s="1240" t="s">
        <v>640</v>
      </c>
      <c r="N14" s="578"/>
      <c r="O14" s="1165" t="s">
        <v>642</v>
      </c>
      <c r="P14" s="1165"/>
      <c r="Q14" s="1165"/>
      <c r="R14" s="1165"/>
      <c r="S14" s="1165"/>
      <c r="T14" s="1165"/>
      <c r="U14" s="1165"/>
      <c r="V14" s="1165"/>
      <c r="W14" s="1165"/>
      <c r="X14" s="1165"/>
      <c r="Y14" s="1165"/>
      <c r="Z14" s="1240" t="s">
        <v>341</v>
      </c>
      <c r="AA14" s="1252" t="s">
        <v>275</v>
      </c>
      <c r="AB14" s="1165"/>
    </row>
    <row r="15" spans="1:33" s="523" customFormat="1" ht="14.25" customHeight="1">
      <c r="A15" s="585"/>
      <c r="B15" s="585"/>
      <c r="C15" s="585"/>
      <c r="D15" s="585"/>
      <c r="E15" s="585"/>
      <c r="F15" s="585"/>
      <c r="G15" s="591"/>
      <c r="H15" s="591"/>
      <c r="I15" s="531"/>
      <c r="J15" s="529"/>
      <c r="K15" s="529"/>
      <c r="L15" s="1240"/>
      <c r="M15" s="1240"/>
      <c r="N15" s="578"/>
      <c r="O15" s="1268" t="s">
        <v>668</v>
      </c>
      <c r="P15" s="1268" t="s">
        <v>621</v>
      </c>
      <c r="Q15" s="1268" t="s">
        <v>622</v>
      </c>
      <c r="R15" s="1268" t="s">
        <v>271</v>
      </c>
      <c r="S15" s="1268"/>
      <c r="T15" s="1268" t="s">
        <v>271</v>
      </c>
      <c r="U15" s="1268"/>
      <c r="V15" s="652"/>
      <c r="W15" s="1267" t="s">
        <v>655</v>
      </c>
      <c r="X15" s="1267"/>
      <c r="Y15" s="1267"/>
      <c r="Z15" s="1240"/>
      <c r="AA15" s="1252"/>
      <c r="AB15" s="1165"/>
      <c r="AC15" s="585"/>
      <c r="AD15" s="585"/>
      <c r="AE15" s="585"/>
      <c r="AF15" s="585"/>
      <c r="AG15" s="585"/>
    </row>
    <row r="16" spans="1:33" ht="56.25" customHeight="1">
      <c r="J16" s="481"/>
      <c r="K16" s="481"/>
      <c r="L16" s="1240"/>
      <c r="M16" s="1240"/>
      <c r="N16" s="578"/>
      <c r="O16" s="1268"/>
      <c r="P16" s="1268"/>
      <c r="Q16" s="1268"/>
      <c r="R16" s="535" t="s">
        <v>623</v>
      </c>
      <c r="S16" s="535" t="s">
        <v>624</v>
      </c>
      <c r="T16" s="535" t="s">
        <v>625</v>
      </c>
      <c r="U16" s="535" t="s">
        <v>626</v>
      </c>
      <c r="V16" s="535"/>
      <c r="W16" s="536" t="s">
        <v>274</v>
      </c>
      <c r="X16" s="1264" t="s">
        <v>273</v>
      </c>
      <c r="Y16" s="1264"/>
      <c r="Z16" s="1240"/>
      <c r="AA16" s="1252"/>
      <c r="AB16" s="1165"/>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29">
        <f ca="1">OFFSET(X17,0,-1)+1</f>
        <v>11</v>
      </c>
      <c r="Y17" s="1229"/>
      <c r="Z17" s="487">
        <f ca="1">OFFSET(Z17,0,-2)+1</f>
        <v>12</v>
      </c>
      <c r="AB17" s="487">
        <f ca="1">OFFSET(AB17,0,-2)+1</f>
        <v>13</v>
      </c>
    </row>
    <row r="18" spans="1:33" ht="22.5">
      <c r="A18" s="1213">
        <v>1</v>
      </c>
      <c r="B18" s="1053"/>
      <c r="C18" s="1053"/>
      <c r="D18" s="1053"/>
      <c r="E18" s="1054"/>
      <c r="F18" s="1055"/>
      <c r="G18" s="1053"/>
      <c r="H18" s="1053"/>
      <c r="I18" s="1041"/>
      <c r="J18" s="1046"/>
      <c r="K18" s="1046"/>
      <c r="L18" s="593">
        <f>mergeValue(A18)</f>
        <v>1</v>
      </c>
      <c r="M18" s="641" t="s">
        <v>20</v>
      </c>
      <c r="N18" s="580"/>
      <c r="O18" s="1254"/>
      <c r="P18" s="1254"/>
      <c r="Q18" s="1254"/>
      <c r="R18" s="1254"/>
      <c r="S18" s="1254"/>
      <c r="T18" s="1254"/>
      <c r="U18" s="1254"/>
      <c r="V18" s="1254"/>
      <c r="W18" s="1254"/>
      <c r="X18" s="1254"/>
      <c r="Y18" s="1254"/>
      <c r="Z18" s="1254"/>
      <c r="AA18" s="1254"/>
      <c r="AB18" s="630" t="s">
        <v>476</v>
      </c>
    </row>
    <row r="19" spans="1:33" ht="22.5">
      <c r="A19" s="1213"/>
      <c r="B19" s="1213">
        <v>1</v>
      </c>
      <c r="C19" s="1053"/>
      <c r="D19" s="1053"/>
      <c r="E19" s="1055"/>
      <c r="F19" s="1055"/>
      <c r="G19" s="1053"/>
      <c r="H19" s="1053"/>
      <c r="I19" s="1048"/>
      <c r="J19" s="1043"/>
      <c r="K19" s="1042"/>
      <c r="L19" s="593" t="str">
        <f>mergeValue(A19) &amp;"."&amp; mergeValue(B19)</f>
        <v>1.1</v>
      </c>
      <c r="M19" s="546" t="s">
        <v>16</v>
      </c>
      <c r="N19" s="580"/>
      <c r="O19" s="1254"/>
      <c r="P19" s="1254"/>
      <c r="Q19" s="1254"/>
      <c r="R19" s="1254"/>
      <c r="S19" s="1254"/>
      <c r="T19" s="1254"/>
      <c r="U19" s="1254"/>
      <c r="V19" s="1254"/>
      <c r="W19" s="1254"/>
      <c r="X19" s="1254"/>
      <c r="Y19" s="1254"/>
      <c r="Z19" s="1254"/>
      <c r="AA19" s="1254"/>
      <c r="AB19" s="630" t="s">
        <v>477</v>
      </c>
    </row>
    <row r="20" spans="1:33" ht="22.5">
      <c r="A20" s="1213"/>
      <c r="B20" s="1213"/>
      <c r="C20" s="1213">
        <v>1</v>
      </c>
      <c r="D20" s="1053"/>
      <c r="E20" s="1055"/>
      <c r="F20" s="1055"/>
      <c r="G20" s="1053"/>
      <c r="H20" s="1053"/>
      <c r="I20" s="1048"/>
      <c r="J20" s="1043"/>
      <c r="K20" s="1042"/>
      <c r="L20" s="593" t="str">
        <f>mergeValue(A20) &amp;"."&amp; mergeValue(B20)&amp;"."&amp; mergeValue(C20)</f>
        <v>1.1.1</v>
      </c>
      <c r="M20" s="547" t="s">
        <v>7</v>
      </c>
      <c r="N20" s="580"/>
      <c r="O20" s="1254"/>
      <c r="P20" s="1254"/>
      <c r="Q20" s="1254"/>
      <c r="R20" s="1254"/>
      <c r="S20" s="1254"/>
      <c r="T20" s="1254"/>
      <c r="U20" s="1254"/>
      <c r="V20" s="1254"/>
      <c r="W20" s="1254"/>
      <c r="X20" s="1254"/>
      <c r="Y20" s="1254"/>
      <c r="Z20" s="1254"/>
      <c r="AA20" s="1254"/>
      <c r="AB20" s="630" t="s">
        <v>634</v>
      </c>
    </row>
    <row r="21" spans="1:33" ht="22.5">
      <c r="A21" s="1213"/>
      <c r="B21" s="1213"/>
      <c r="C21" s="1213"/>
      <c r="D21" s="1213">
        <v>1</v>
      </c>
      <c r="E21" s="1055"/>
      <c r="F21" s="1055"/>
      <c r="G21" s="1053"/>
      <c r="H21" s="1053"/>
      <c r="I21" s="1048"/>
      <c r="J21" s="1043"/>
      <c r="K21" s="1042"/>
      <c r="L21" s="593" t="str">
        <f>mergeValue(A21) &amp;"."&amp; mergeValue(B21)&amp;"."&amp; mergeValue(C21)&amp;"."&amp; mergeValue(D21)</f>
        <v>1.1.1.1</v>
      </c>
      <c r="M21" s="548" t="s">
        <v>22</v>
      </c>
      <c r="N21" s="580"/>
      <c r="O21" s="1254"/>
      <c r="P21" s="1254"/>
      <c r="Q21" s="1254"/>
      <c r="R21" s="1254"/>
      <c r="S21" s="1254"/>
      <c r="T21" s="1254"/>
      <c r="U21" s="1254"/>
      <c r="V21" s="1254"/>
      <c r="W21" s="1254"/>
      <c r="X21" s="1254"/>
      <c r="Y21" s="1254"/>
      <c r="Z21" s="1254"/>
      <c r="AA21" s="1254"/>
      <c r="AB21" s="630" t="s">
        <v>635</v>
      </c>
    </row>
    <row r="22" spans="1:33" ht="0.2" customHeight="1">
      <c r="A22" s="1213"/>
      <c r="B22" s="1213"/>
      <c r="C22" s="1213"/>
      <c r="D22" s="1213"/>
      <c r="E22" s="1213">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13"/>
      <c r="B23" s="1213"/>
      <c r="C23" s="1213"/>
      <c r="D23" s="1213"/>
      <c r="E23" s="1213"/>
      <c r="F23" s="1213">
        <v>1</v>
      </c>
      <c r="G23" s="1053"/>
      <c r="H23" s="1053"/>
      <c r="I23" s="1265"/>
      <c r="J23" s="1043"/>
      <c r="K23" s="1042"/>
      <c r="L23" s="593" t="str">
        <f>mergeValue(A23) &amp;"."&amp; mergeValue(B23)&amp;"."&amp; mergeValue(C23)&amp;"."&amp; mergeValue(D23)&amp;"."&amp; mergeValue(F23)</f>
        <v>1.1.1.1.1</v>
      </c>
      <c r="M23" s="555" t="s">
        <v>10</v>
      </c>
      <c r="N23" s="581"/>
      <c r="O23" s="1216"/>
      <c r="P23" s="1217"/>
      <c r="Q23" s="1217"/>
      <c r="R23" s="1217"/>
      <c r="S23" s="1217"/>
      <c r="T23" s="1217"/>
      <c r="U23" s="1217"/>
      <c r="V23" s="1217"/>
      <c r="W23" s="1217"/>
      <c r="X23" s="1217"/>
      <c r="Y23" s="1217"/>
      <c r="Z23" s="1217"/>
      <c r="AA23" s="1218"/>
      <c r="AB23" s="630" t="s">
        <v>636</v>
      </c>
      <c r="AD23" s="504" t="str">
        <f>strCheckUnique(AE23:AE28)</f>
        <v/>
      </c>
      <c r="AF23" s="504"/>
    </row>
    <row r="24" spans="1:33" ht="135">
      <c r="A24" s="1213"/>
      <c r="B24" s="1213"/>
      <c r="C24" s="1213"/>
      <c r="D24" s="1213"/>
      <c r="E24" s="1213"/>
      <c r="F24" s="1213"/>
      <c r="G24" s="1213">
        <v>1</v>
      </c>
      <c r="H24" s="1053"/>
      <c r="I24" s="1265"/>
      <c r="J24" s="1266"/>
      <c r="K24" s="1049"/>
      <c r="L24" s="593" t="str">
        <f>mergeValue(A24) &amp;"."&amp; mergeValue(B24)&amp;"."&amp; mergeValue(C24)&amp;"."&amp; mergeValue(D24)&amp;"."&amp; mergeValue(F24)&amp;"."&amp; mergeValue(G24)</f>
        <v>1.1.1.1.1.1</v>
      </c>
      <c r="M24" s="1069" t="s">
        <v>651</v>
      </c>
      <c r="N24" s="646"/>
      <c r="O24" s="562"/>
      <c r="P24" s="562"/>
      <c r="Q24" s="562"/>
      <c r="R24" s="493"/>
      <c r="S24" s="1095"/>
      <c r="T24" s="493"/>
      <c r="U24" s="1095"/>
      <c r="V24" s="584" t="str">
        <f>W24 &amp; "-" &amp; Y24</f>
        <v>-</v>
      </c>
      <c r="W24" s="1255"/>
      <c r="X24" s="1220" t="s">
        <v>84</v>
      </c>
      <c r="Y24" s="1255"/>
      <c r="Z24" s="1220" t="s">
        <v>85</v>
      </c>
      <c r="AA24" s="537"/>
      <c r="AB24" s="630" t="s">
        <v>669</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13"/>
      <c r="B25" s="1213"/>
      <c r="C25" s="1213"/>
      <c r="D25" s="1213"/>
      <c r="E25" s="1213"/>
      <c r="F25" s="1213"/>
      <c r="G25" s="1213"/>
      <c r="H25" s="1053">
        <v>1</v>
      </c>
      <c r="I25" s="1265"/>
      <c r="J25" s="1266"/>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55"/>
      <c r="X25" s="1220"/>
      <c r="Y25" s="1255"/>
      <c r="Z25" s="1220"/>
      <c r="AA25" s="670"/>
      <c r="AB25" s="1230" t="s">
        <v>670</v>
      </c>
      <c r="AC25" s="500" t="str">
        <f>strCheckDate(O25:AA25)</f>
        <v/>
      </c>
      <c r="AF25" s="504"/>
    </row>
    <row r="26" spans="1:33" ht="14.25" hidden="1" customHeight="1">
      <c r="A26" s="1213"/>
      <c r="B26" s="1213"/>
      <c r="C26" s="1213"/>
      <c r="D26" s="1213"/>
      <c r="E26" s="1213"/>
      <c r="F26" s="1213"/>
      <c r="G26" s="1213"/>
      <c r="H26" s="1053"/>
      <c r="I26" s="1265"/>
      <c r="J26" s="1266"/>
      <c r="K26" s="1049"/>
      <c r="L26" s="600"/>
      <c r="M26" s="646"/>
      <c r="N26" s="646"/>
      <c r="O26" s="562"/>
      <c r="P26" s="493"/>
      <c r="Q26" s="493"/>
      <c r="R26" s="493"/>
      <c r="S26" s="493"/>
      <c r="T26" s="493"/>
      <c r="U26" s="559"/>
      <c r="V26" s="584"/>
      <c r="W26" s="1219"/>
      <c r="X26" s="1220"/>
      <c r="Y26" s="1219"/>
      <c r="Z26" s="1220"/>
      <c r="AA26" s="537"/>
      <c r="AB26" s="1231"/>
      <c r="AF26" s="504">
        <f ca="1">OFFSET(AF26,-1,0)</f>
        <v>0</v>
      </c>
    </row>
    <row r="27" spans="1:33" s="475" customFormat="1" ht="15" customHeight="1">
      <c r="A27" s="1213"/>
      <c r="B27" s="1213"/>
      <c r="C27" s="1213"/>
      <c r="D27" s="1213"/>
      <c r="E27" s="1213"/>
      <c r="F27" s="1213"/>
      <c r="G27" s="1213"/>
      <c r="H27" s="1053"/>
      <c r="I27" s="1265"/>
      <c r="J27" s="1266"/>
      <c r="K27" s="1050"/>
      <c r="L27" s="538"/>
      <c r="M27" s="557" t="s">
        <v>41</v>
      </c>
      <c r="N27" s="551"/>
      <c r="O27" s="545"/>
      <c r="P27" s="545"/>
      <c r="Q27" s="545"/>
      <c r="R27" s="545"/>
      <c r="S27" s="545"/>
      <c r="T27" s="545"/>
      <c r="U27" s="545"/>
      <c r="V27" s="545"/>
      <c r="W27" s="563"/>
      <c r="X27" s="564"/>
      <c r="Y27" s="563"/>
      <c r="Z27" s="551"/>
      <c r="AA27" s="560"/>
      <c r="AB27" s="1232"/>
      <c r="AC27" s="501"/>
      <c r="AD27" s="501"/>
      <c r="AE27" s="501"/>
      <c r="AF27" s="501"/>
      <c r="AG27" s="501"/>
    </row>
    <row r="28" spans="1:33" s="475" customFormat="1" ht="15" customHeight="1">
      <c r="A28" s="1213"/>
      <c r="B28" s="1213"/>
      <c r="C28" s="1213"/>
      <c r="D28" s="1213"/>
      <c r="E28" s="1213"/>
      <c r="F28" s="1213"/>
      <c r="G28" s="1053"/>
      <c r="H28" s="1053"/>
      <c r="I28" s="1265"/>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13"/>
      <c r="B29" s="1213"/>
      <c r="C29" s="1213"/>
      <c r="D29" s="1213"/>
      <c r="E29" s="1213"/>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13"/>
      <c r="B30" s="1213"/>
      <c r="C30" s="1213"/>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13"/>
      <c r="B31" s="1213"/>
      <c r="C31" s="1213"/>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13"/>
      <c r="B32" s="1213"/>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13"/>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206" t="s">
        <v>673</v>
      </c>
      <c r="N36" s="1206"/>
      <c r="O36" s="1206"/>
      <c r="P36" s="1206"/>
      <c r="Q36" s="1206"/>
      <c r="R36" s="1206"/>
      <c r="S36" s="1206"/>
      <c r="T36" s="1206"/>
      <c r="U36" s="1206"/>
      <c r="V36" s="1206"/>
      <c r="W36" s="1206"/>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209</v>
      </c>
    </row>
    <row r="2" spans="1:20" ht="22.5">
      <c r="F2" s="1207" t="s">
        <v>491</v>
      </c>
      <c r="G2" s="1208"/>
      <c r="H2" s="1209"/>
      <c r="I2" s="434"/>
    </row>
    <row r="3" spans="1:20" ht="3" customHeight="1"/>
    <row r="4" spans="1:20" s="190" customFormat="1" ht="11.25">
      <c r="A4" s="213"/>
      <c r="B4" s="213"/>
      <c r="C4" s="213"/>
      <c r="D4" s="213"/>
      <c r="F4" s="1165" t="s">
        <v>454</v>
      </c>
      <c r="G4" s="1165"/>
      <c r="H4" s="1165"/>
      <c r="I4" s="1210" t="s">
        <v>455</v>
      </c>
      <c r="J4" s="213"/>
      <c r="K4" s="213"/>
      <c r="L4" s="213"/>
      <c r="M4" s="213"/>
      <c r="N4" s="213"/>
      <c r="O4" s="213"/>
      <c r="P4" s="213"/>
      <c r="Q4" s="213"/>
      <c r="R4" s="213"/>
      <c r="S4" s="213"/>
      <c r="T4" s="213"/>
    </row>
    <row r="5" spans="1:20" s="190" customFormat="1" ht="11.25" customHeight="1">
      <c r="A5" s="213"/>
      <c r="B5" s="213"/>
      <c r="C5" s="213"/>
      <c r="D5" s="213"/>
      <c r="F5" s="318" t="s">
        <v>92</v>
      </c>
      <c r="G5" s="335" t="s">
        <v>457</v>
      </c>
      <c r="H5" s="317" t="s">
        <v>442</v>
      </c>
      <c r="I5" s="1210"/>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3">
        <v>1</v>
      </c>
      <c r="G7" s="415" t="s">
        <v>492</v>
      </c>
      <c r="H7" s="316" t="str">
        <f>IF(dateCh="","",dateCh)</f>
        <v>23.12.2020</v>
      </c>
      <c r="I7" s="196" t="s">
        <v>493</v>
      </c>
      <c r="J7" s="332"/>
      <c r="K7" s="213"/>
      <c r="L7" s="213"/>
      <c r="M7" s="213"/>
      <c r="N7" s="213"/>
      <c r="O7" s="213"/>
      <c r="P7" s="213"/>
      <c r="Q7" s="213"/>
      <c r="R7" s="213"/>
      <c r="S7" s="213"/>
      <c r="T7" s="213"/>
    </row>
    <row r="8" spans="1:20" s="190" customFormat="1" ht="45">
      <c r="A8" s="1211">
        <v>1</v>
      </c>
      <c r="B8" s="213"/>
      <c r="C8" s="213"/>
      <c r="D8" s="213"/>
      <c r="F8" s="333" t="str">
        <f>"2." &amp;mergeValue(A8)</f>
        <v>2.1</v>
      </c>
      <c r="G8" s="415" t="s">
        <v>494</v>
      </c>
      <c r="H8" s="316"/>
      <c r="I8" s="196" t="s">
        <v>591</v>
      </c>
      <c r="J8" s="332"/>
      <c r="K8" s="213"/>
      <c r="L8" s="213"/>
      <c r="M8" s="213"/>
      <c r="N8" s="213"/>
      <c r="O8" s="213"/>
      <c r="P8" s="213"/>
      <c r="Q8" s="213"/>
      <c r="R8" s="213"/>
      <c r="S8" s="213"/>
      <c r="T8" s="213"/>
    </row>
    <row r="9" spans="1:20" s="190" customFormat="1" ht="22.5">
      <c r="A9" s="1211"/>
      <c r="B9" s="213"/>
      <c r="C9" s="213"/>
      <c r="D9" s="213"/>
      <c r="F9" s="333" t="str">
        <f>"3." &amp;mergeValue(A9)</f>
        <v>3.1</v>
      </c>
      <c r="G9" s="415" t="s">
        <v>495</v>
      </c>
      <c r="H9" s="316"/>
      <c r="I9" s="196" t="s">
        <v>589</v>
      </c>
      <c r="J9" s="332"/>
      <c r="K9" s="213"/>
      <c r="L9" s="213"/>
      <c r="M9" s="213"/>
      <c r="N9" s="213"/>
      <c r="O9" s="213"/>
      <c r="P9" s="213"/>
      <c r="Q9" s="213"/>
      <c r="R9" s="213"/>
      <c r="S9" s="213"/>
      <c r="T9" s="213"/>
    </row>
    <row r="10" spans="1:20" s="190" customFormat="1" ht="22.5">
      <c r="A10" s="1211"/>
      <c r="B10" s="213"/>
      <c r="C10" s="213"/>
      <c r="D10" s="213"/>
      <c r="F10" s="333" t="str">
        <f>"4."&amp;mergeValue(A10)</f>
        <v>4.1</v>
      </c>
      <c r="G10" s="415" t="s">
        <v>496</v>
      </c>
      <c r="H10" s="317" t="s">
        <v>458</v>
      </c>
      <c r="I10" s="196"/>
      <c r="J10" s="332"/>
      <c r="K10" s="213"/>
      <c r="L10" s="213"/>
      <c r="M10" s="213"/>
      <c r="N10" s="213"/>
      <c r="O10" s="213"/>
      <c r="P10" s="213"/>
      <c r="Q10" s="213"/>
      <c r="R10" s="213"/>
      <c r="S10" s="213"/>
      <c r="T10" s="213"/>
    </row>
    <row r="11" spans="1:20" s="190" customFormat="1" ht="18.75">
      <c r="A11" s="1211"/>
      <c r="B11" s="1211">
        <v>1</v>
      </c>
      <c r="C11" s="342"/>
      <c r="D11" s="342"/>
      <c r="F11" s="333" t="str">
        <f>"4."&amp;mergeValue(A11) &amp;"."&amp;mergeValue(B11)</f>
        <v>4.1.1</v>
      </c>
      <c r="G11" s="323" t="s">
        <v>593</v>
      </c>
      <c r="H11" s="316" t="str">
        <f>IF(region_name="","",region_name)</f>
        <v>Нижегородская область</v>
      </c>
      <c r="I11" s="196" t="s">
        <v>499</v>
      </c>
      <c r="J11" s="332"/>
      <c r="K11" s="213"/>
      <c r="L11" s="213"/>
      <c r="M11" s="213"/>
      <c r="N11" s="213"/>
      <c r="O11" s="213"/>
      <c r="P11" s="213"/>
      <c r="Q11" s="213"/>
      <c r="R11" s="213"/>
      <c r="S11" s="213"/>
      <c r="T11" s="213"/>
    </row>
    <row r="12" spans="1:20" s="190" customFormat="1" ht="22.5">
      <c r="A12" s="1211"/>
      <c r="B12" s="1211"/>
      <c r="C12" s="1211">
        <v>1</v>
      </c>
      <c r="D12" s="342"/>
      <c r="F12" s="333" t="str">
        <f>"4."&amp;mergeValue(A12) &amp;"."&amp;mergeValue(B12)&amp;"."&amp;mergeValue(C12)</f>
        <v>4.1.1.1</v>
      </c>
      <c r="G12" s="339" t="s">
        <v>497</v>
      </c>
      <c r="H12" s="316"/>
      <c r="I12" s="196" t="s">
        <v>500</v>
      </c>
      <c r="J12" s="332"/>
      <c r="K12" s="213"/>
      <c r="L12" s="213"/>
      <c r="M12" s="213"/>
      <c r="N12" s="213"/>
      <c r="O12" s="213"/>
      <c r="P12" s="213"/>
      <c r="Q12" s="213"/>
      <c r="R12" s="213"/>
      <c r="S12" s="213"/>
      <c r="T12" s="213"/>
    </row>
    <row r="13" spans="1:20" s="190" customFormat="1" ht="39" customHeight="1">
      <c r="A13" s="1211"/>
      <c r="B13" s="1211"/>
      <c r="C13" s="1211"/>
      <c r="D13" s="342">
        <v>1</v>
      </c>
      <c r="F13" s="333" t="str">
        <f>"4."&amp;mergeValue(A13) &amp;"."&amp;mergeValue(B13)&amp;"."&amp;mergeValue(C13)&amp;"."&amp;mergeValue(D13)</f>
        <v>4.1.1.1.1</v>
      </c>
      <c r="G13" s="418" t="s">
        <v>498</v>
      </c>
      <c r="H13" s="316"/>
      <c r="I13" s="1212" t="s">
        <v>592</v>
      </c>
      <c r="J13" s="332"/>
      <c r="K13" s="213"/>
      <c r="L13" s="213"/>
      <c r="M13" s="213"/>
      <c r="N13" s="213"/>
      <c r="O13" s="213"/>
      <c r="P13" s="213"/>
      <c r="Q13" s="213"/>
      <c r="R13" s="213"/>
      <c r="S13" s="213"/>
      <c r="T13" s="213"/>
    </row>
    <row r="14" spans="1:20" s="190" customFormat="1" ht="18.75">
      <c r="A14" s="1211"/>
      <c r="B14" s="1211"/>
      <c r="C14" s="1211"/>
      <c r="D14" s="342"/>
      <c r="F14" s="336"/>
      <c r="G14" s="150" t="s">
        <v>4</v>
      </c>
      <c r="H14" s="341"/>
      <c r="I14" s="1212"/>
      <c r="J14" s="332"/>
      <c r="K14" s="213"/>
      <c r="L14" s="213"/>
      <c r="M14" s="213"/>
      <c r="N14" s="213"/>
      <c r="O14" s="213"/>
      <c r="P14" s="213"/>
      <c r="Q14" s="213"/>
      <c r="R14" s="213"/>
      <c r="S14" s="213"/>
      <c r="T14" s="213"/>
    </row>
    <row r="15" spans="1:20" s="190" customFormat="1" ht="18.75">
      <c r="A15" s="1211"/>
      <c r="B15" s="1211"/>
      <c r="C15" s="342"/>
      <c r="D15" s="342"/>
      <c r="F15" s="336"/>
      <c r="G15" s="149" t="s">
        <v>403</v>
      </c>
      <c r="H15" s="337"/>
      <c r="I15" s="338"/>
      <c r="J15" s="332"/>
      <c r="K15" s="213"/>
      <c r="L15" s="213"/>
      <c r="M15" s="213"/>
      <c r="N15" s="213"/>
      <c r="O15" s="213"/>
      <c r="P15" s="213"/>
      <c r="Q15" s="213"/>
      <c r="R15" s="213"/>
      <c r="S15" s="213"/>
      <c r="T15" s="213"/>
    </row>
    <row r="16" spans="1:20" s="190" customFormat="1" ht="18.75">
      <c r="A16" s="1211"/>
      <c r="B16" s="213"/>
      <c r="C16" s="213"/>
      <c r="D16" s="213"/>
      <c r="F16" s="336"/>
      <c r="G16" s="155" t="s">
        <v>506</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505</v>
      </c>
      <c r="H17" s="337"/>
      <c r="I17" s="338"/>
      <c r="J17" s="332"/>
      <c r="K17" s="213"/>
      <c r="L17" s="213"/>
      <c r="M17" s="213"/>
      <c r="N17" s="213"/>
      <c r="O17" s="213"/>
      <c r="P17" s="213"/>
      <c r="Q17" s="213"/>
      <c r="R17" s="213"/>
      <c r="S17" s="213"/>
      <c r="T17" s="213"/>
    </row>
    <row r="18" spans="1:20" s="325" customFormat="1" ht="3" customHeight="1">
      <c r="A18" s="326"/>
      <c r="B18" s="326"/>
      <c r="C18" s="326"/>
      <c r="D18" s="326"/>
      <c r="F18" s="324"/>
      <c r="G18" s="416"/>
      <c r="H18" s="417"/>
      <c r="I18" s="225"/>
      <c r="J18" s="326"/>
      <c r="K18" s="326"/>
      <c r="L18" s="326"/>
      <c r="M18" s="326"/>
      <c r="N18" s="326"/>
      <c r="O18" s="326"/>
      <c r="P18" s="326"/>
      <c r="Q18" s="326"/>
      <c r="R18" s="326"/>
      <c r="S18" s="326"/>
      <c r="T18" s="326"/>
    </row>
    <row r="19" spans="1:20" s="325" customFormat="1" ht="15" customHeight="1">
      <c r="A19" s="326"/>
      <c r="B19" s="326"/>
      <c r="C19" s="326"/>
      <c r="D19" s="326"/>
      <c r="F19" s="324"/>
      <c r="G19" s="1206" t="s">
        <v>594</v>
      </c>
      <c r="H19" s="1206"/>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27" t="s">
        <v>675</v>
      </c>
      <c r="M5" s="1227"/>
      <c r="N5" s="1227"/>
      <c r="O5" s="1227"/>
      <c r="P5" s="1227"/>
      <c r="Q5" s="1227"/>
      <c r="R5" s="1227"/>
      <c r="S5" s="1227"/>
      <c r="T5" s="1227"/>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33" t="str">
        <f>IF(NameOrPr_ch="",IF(NameOrPr="","",NameOrPr),NameOrPr_ch)</f>
        <v>РСТ НО</v>
      </c>
      <c r="O7" s="1233"/>
      <c r="P7" s="1233"/>
      <c r="Q7" s="1233"/>
      <c r="R7" s="1233"/>
      <c r="S7" s="1233"/>
      <c r="T7" s="1233"/>
      <c r="U7" s="669"/>
      <c r="AH7" s="585"/>
      <c r="AI7" s="585"/>
      <c r="AJ7" s="585"/>
      <c r="AK7" s="585"/>
    </row>
    <row r="8" spans="1:37" s="491" customFormat="1" ht="18.75">
      <c r="A8" s="505"/>
      <c r="B8" s="505"/>
      <c r="C8" s="505"/>
      <c r="D8" s="505"/>
      <c r="E8" s="505"/>
      <c r="F8" s="505"/>
      <c r="G8" s="505"/>
      <c r="H8" s="505"/>
      <c r="L8" s="499"/>
      <c r="M8" s="672" t="s">
        <v>597</v>
      </c>
      <c r="N8" s="1233" t="str">
        <f>IF(datePr_ch="",IF(datePr="","",datePr),datePr_ch)</f>
        <v>18.12.2020</v>
      </c>
      <c r="O8" s="1233"/>
      <c r="P8" s="1233"/>
      <c r="Q8" s="1233"/>
      <c r="R8" s="1233"/>
      <c r="S8" s="1233"/>
      <c r="T8" s="1233"/>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596</v>
      </c>
      <c r="N9" s="1233" t="str">
        <f>IF(numberPr_ch="",IF(numberPr="","",numberPr),numberPr_ch)</f>
        <v>54/60</v>
      </c>
      <c r="O9" s="1233"/>
      <c r="P9" s="1233"/>
      <c r="Q9" s="1233"/>
      <c r="R9" s="1233"/>
      <c r="S9" s="1233"/>
      <c r="T9" s="1233"/>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33" t="str">
        <f>IF(IstPub_ch="",IF(IstPub="","",IstPub),IstPub_ch)</f>
        <v>сайт РСТ НО</v>
      </c>
      <c r="O10" s="1233"/>
      <c r="P10" s="1233"/>
      <c r="Q10" s="1233"/>
      <c r="R10" s="1233"/>
      <c r="S10" s="1233"/>
      <c r="T10" s="1233"/>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722</v>
      </c>
      <c r="AA11" s="771" t="s">
        <v>723</v>
      </c>
      <c r="AH11" s="773"/>
      <c r="AI11" s="773"/>
      <c r="AJ11" s="773"/>
      <c r="AK11" s="773"/>
    </row>
    <row r="12" spans="1:37" s="491" customFormat="1" ht="11.25" hidden="1">
      <c r="A12" s="505"/>
      <c r="B12" s="505"/>
      <c r="C12" s="505"/>
      <c r="D12" s="505"/>
      <c r="E12" s="505"/>
      <c r="F12" s="505"/>
      <c r="G12" s="505"/>
      <c r="H12" s="505"/>
      <c r="L12" s="1228"/>
      <c r="M12" s="1228"/>
      <c r="N12" s="566"/>
      <c r="O12" s="1263"/>
      <c r="P12" s="1263"/>
      <c r="Q12" s="1263"/>
      <c r="R12" s="1263"/>
      <c r="S12" s="1263"/>
      <c r="T12" s="1263"/>
      <c r="U12" s="486"/>
      <c r="AE12" s="503" t="s">
        <v>373</v>
      </c>
      <c r="AH12" s="505"/>
      <c r="AI12" s="505"/>
      <c r="AJ12" s="505"/>
      <c r="AK12" s="505"/>
    </row>
    <row r="13" spans="1:37">
      <c r="J13" s="481"/>
      <c r="K13" s="481"/>
      <c r="L13" s="477"/>
      <c r="M13" s="477"/>
      <c r="N13" s="477"/>
      <c r="O13" s="1253"/>
      <c r="P13" s="1253"/>
      <c r="Q13" s="1253"/>
      <c r="R13" s="1253"/>
      <c r="S13" s="1253"/>
      <c r="T13" s="1253"/>
      <c r="U13" s="599"/>
      <c r="Z13" s="1253"/>
      <c r="AA13" s="1253"/>
      <c r="AB13" s="1253"/>
      <c r="AC13" s="1253"/>
      <c r="AD13" s="1253"/>
      <c r="AE13" s="1253"/>
    </row>
    <row r="14" spans="1:37">
      <c r="J14" s="481"/>
      <c r="K14" s="481"/>
      <c r="L14" s="1165" t="s">
        <v>454</v>
      </c>
      <c r="M14" s="1165"/>
      <c r="N14" s="1165"/>
      <c r="O14" s="1165"/>
      <c r="P14" s="1165"/>
      <c r="Q14" s="1165"/>
      <c r="R14" s="1165"/>
      <c r="S14" s="1165"/>
      <c r="T14" s="1165"/>
      <c r="U14" s="1165"/>
      <c r="V14" s="1165"/>
      <c r="W14" s="1165"/>
      <c r="X14" s="1165"/>
      <c r="Y14" s="1165"/>
      <c r="Z14" s="1165"/>
      <c r="AA14" s="1165"/>
      <c r="AB14" s="1165"/>
      <c r="AC14" s="1165"/>
      <c r="AD14" s="1165"/>
      <c r="AE14" s="1165"/>
      <c r="AF14" s="1165"/>
      <c r="AG14" s="1165" t="s">
        <v>455</v>
      </c>
    </row>
    <row r="15" spans="1:37" ht="14.25" customHeight="1">
      <c r="J15" s="481"/>
      <c r="K15" s="481"/>
      <c r="L15" s="1240" t="s">
        <v>92</v>
      </c>
      <c r="M15" s="1240" t="s">
        <v>677</v>
      </c>
      <c r="N15" s="1276" t="s">
        <v>629</v>
      </c>
      <c r="O15" s="1276"/>
      <c r="P15" s="1276"/>
      <c r="Q15" s="1276"/>
      <c r="R15" s="1276" t="s">
        <v>630</v>
      </c>
      <c r="S15" s="1276"/>
      <c r="T15" s="1276"/>
      <c r="U15" s="1276"/>
      <c r="V15" s="1276" t="s">
        <v>631</v>
      </c>
      <c r="W15" s="1276"/>
      <c r="X15" s="1276"/>
      <c r="Y15" s="1276"/>
      <c r="Z15" s="1240" t="s">
        <v>642</v>
      </c>
      <c r="AA15" s="1240"/>
      <c r="AB15" s="1240"/>
      <c r="AC15" s="1240"/>
      <c r="AD15" s="1240"/>
      <c r="AE15" s="1240" t="s">
        <v>341</v>
      </c>
      <c r="AF15" s="1252" t="s">
        <v>275</v>
      </c>
      <c r="AG15" s="1165"/>
    </row>
    <row r="16" spans="1:37" s="523" customFormat="1" ht="27.75" customHeight="1">
      <c r="A16" s="585"/>
      <c r="B16" s="585"/>
      <c r="C16" s="585"/>
      <c r="D16" s="585"/>
      <c r="E16" s="585"/>
      <c r="F16" s="585"/>
      <c r="G16" s="591"/>
      <c r="H16" s="591"/>
      <c r="I16" s="531"/>
      <c r="J16" s="529"/>
      <c r="K16" s="529"/>
      <c r="L16" s="1240"/>
      <c r="M16" s="1240"/>
      <c r="N16" s="1276"/>
      <c r="O16" s="1276"/>
      <c r="P16" s="1276"/>
      <c r="Q16" s="1276"/>
      <c r="R16" s="1276"/>
      <c r="S16" s="1276"/>
      <c r="T16" s="1276"/>
      <c r="U16" s="1276"/>
      <c r="V16" s="1276"/>
      <c r="W16" s="1276"/>
      <c r="X16" s="1276"/>
      <c r="Y16" s="1276"/>
      <c r="Z16" s="1165" t="s">
        <v>680</v>
      </c>
      <c r="AA16" s="1165"/>
      <c r="AB16" s="1165" t="s">
        <v>655</v>
      </c>
      <c r="AC16" s="1165"/>
      <c r="AD16" s="1165"/>
      <c r="AE16" s="1240"/>
      <c r="AF16" s="1252"/>
      <c r="AG16" s="1165"/>
      <c r="AH16" s="585"/>
      <c r="AI16" s="585"/>
      <c r="AJ16" s="585"/>
      <c r="AK16" s="585"/>
    </row>
    <row r="17" spans="1:37" ht="14.25" customHeight="1">
      <c r="J17" s="481"/>
      <c r="K17" s="481"/>
      <c r="L17" s="1240"/>
      <c r="M17" s="1240"/>
      <c r="N17" s="1276"/>
      <c r="O17" s="1276"/>
      <c r="P17" s="1276"/>
      <c r="Q17" s="1276"/>
      <c r="R17" s="1276"/>
      <c r="S17" s="1276"/>
      <c r="T17" s="1276"/>
      <c r="U17" s="1276"/>
      <c r="V17" s="1276"/>
      <c r="W17" s="1276"/>
      <c r="X17" s="1276"/>
      <c r="Y17" s="1276"/>
      <c r="Z17" s="534" t="s">
        <v>678</v>
      </c>
      <c r="AA17" s="534" t="s">
        <v>679</v>
      </c>
      <c r="AB17" s="536" t="s">
        <v>274</v>
      </c>
      <c r="AC17" s="1264" t="s">
        <v>273</v>
      </c>
      <c r="AD17" s="1264"/>
      <c r="AE17" s="1240"/>
      <c r="AF17" s="1252"/>
      <c r="AG17" s="1165"/>
    </row>
    <row r="18" spans="1:37">
      <c r="J18" s="481"/>
      <c r="K18" s="489">
        <v>1</v>
      </c>
      <c r="L18" s="478" t="s">
        <v>93</v>
      </c>
      <c r="M18" s="478" t="s">
        <v>49</v>
      </c>
      <c r="N18" s="1269">
        <f ca="1">OFFSET(N18,0,-1)+1</f>
        <v>3</v>
      </c>
      <c r="O18" s="1269"/>
      <c r="P18" s="1269"/>
      <c r="Q18" s="1269"/>
      <c r="R18" s="1269">
        <f ca="1">OFFSET(N18,0,0)+1</f>
        <v>4</v>
      </c>
      <c r="S18" s="1269"/>
      <c r="T18" s="1269"/>
      <c r="U18" s="1269"/>
      <c r="V18" s="674"/>
      <c r="W18" s="674"/>
      <c r="X18" s="674"/>
      <c r="Y18" s="675">
        <f ca="1">OFFSET(R18,0,0)+1</f>
        <v>5</v>
      </c>
      <c r="Z18" s="487">
        <f ca="1">OFFSET(Z18,0,-1)+1</f>
        <v>6</v>
      </c>
      <c r="AA18" s="487">
        <f ca="1">OFFSET(AA18,0,-1)+1</f>
        <v>7</v>
      </c>
      <c r="AB18" s="487">
        <f ca="1">OFFSET(AB18,0,-1)+1</f>
        <v>8</v>
      </c>
      <c r="AC18" s="1269">
        <f ca="1">OFFSET(AC18,0,-1)+1</f>
        <v>9</v>
      </c>
      <c r="AD18" s="1269"/>
      <c r="AE18" s="487">
        <f ca="1">OFFSET(AE18,0,-2)+1</f>
        <v>10</v>
      </c>
      <c r="AF18" s="523"/>
      <c r="AG18" s="487">
        <f ca="1">OFFSET(AG18,0,-2)+1</f>
        <v>11</v>
      </c>
    </row>
    <row r="19" spans="1:37" ht="22.5">
      <c r="A19" s="1213">
        <v>1</v>
      </c>
      <c r="B19" s="1015"/>
      <c r="C19" s="1015"/>
      <c r="D19" s="1015"/>
      <c r="E19" s="1015"/>
      <c r="F19" s="1008"/>
      <c r="G19" s="1014"/>
      <c r="H19" s="1014"/>
      <c r="I19" s="996"/>
      <c r="J19" s="995"/>
      <c r="K19" s="995"/>
      <c r="L19" s="593">
        <f>mergeValue(A19)</f>
        <v>1</v>
      </c>
      <c r="M19" s="641" t="s">
        <v>20</v>
      </c>
      <c r="N19" s="1270"/>
      <c r="O19" s="1270"/>
      <c r="P19" s="1270"/>
      <c r="Q19" s="1270"/>
      <c r="R19" s="1270"/>
      <c r="S19" s="1270"/>
      <c r="T19" s="1270"/>
      <c r="U19" s="1270"/>
      <c r="V19" s="1270"/>
      <c r="W19" s="1270"/>
      <c r="X19" s="1270"/>
      <c r="Y19" s="1270"/>
      <c r="Z19" s="1270"/>
      <c r="AA19" s="1270"/>
      <c r="AB19" s="1270"/>
      <c r="AC19" s="1270"/>
      <c r="AD19" s="1270"/>
      <c r="AE19" s="1270"/>
      <c r="AF19" s="1270"/>
      <c r="AG19" s="581" t="s">
        <v>476</v>
      </c>
    </row>
    <row r="20" spans="1:37" ht="22.5">
      <c r="A20" s="1213"/>
      <c r="B20" s="1213">
        <v>1</v>
      </c>
      <c r="C20" s="1015"/>
      <c r="D20" s="1015"/>
      <c r="E20" s="1015"/>
      <c r="F20" s="1008"/>
      <c r="G20" s="1017"/>
      <c r="H20" s="1018"/>
      <c r="I20" s="997"/>
      <c r="J20" s="992"/>
      <c r="K20" s="990"/>
      <c r="L20" s="593" t="str">
        <f>mergeValue(A20) &amp;"."&amp; mergeValue(B20)</f>
        <v>1.1</v>
      </c>
      <c r="M20" s="546" t="s">
        <v>16</v>
      </c>
      <c r="N20" s="1271"/>
      <c r="O20" s="1271"/>
      <c r="P20" s="1271"/>
      <c r="Q20" s="1271"/>
      <c r="R20" s="1271"/>
      <c r="S20" s="1271"/>
      <c r="T20" s="1271"/>
      <c r="U20" s="1271"/>
      <c r="V20" s="1271"/>
      <c r="W20" s="1271"/>
      <c r="X20" s="1271"/>
      <c r="Y20" s="1271"/>
      <c r="Z20" s="1271"/>
      <c r="AA20" s="1271"/>
      <c r="AB20" s="1271"/>
      <c r="AC20" s="1271"/>
      <c r="AD20" s="1271"/>
      <c r="AE20" s="1271"/>
      <c r="AF20" s="1271"/>
      <c r="AG20" s="581" t="s">
        <v>477</v>
      </c>
    </row>
    <row r="21" spans="1:37" ht="22.5">
      <c r="A21" s="1213"/>
      <c r="B21" s="1213"/>
      <c r="C21" s="1213">
        <v>1</v>
      </c>
      <c r="D21" s="1015"/>
      <c r="E21" s="1015"/>
      <c r="F21" s="1008"/>
      <c r="G21" s="1017"/>
      <c r="H21" s="1018"/>
      <c r="I21" s="997"/>
      <c r="J21" s="992"/>
      <c r="K21" s="990"/>
      <c r="L21" s="593" t="str">
        <f>mergeValue(A21) &amp;"."&amp; mergeValue(B21)&amp;"."&amp; mergeValue(C21)</f>
        <v>1.1.1</v>
      </c>
      <c r="M21" s="547" t="s">
        <v>7</v>
      </c>
      <c r="N21" s="1271"/>
      <c r="O21" s="1271"/>
      <c r="P21" s="1271"/>
      <c r="Q21" s="1271"/>
      <c r="R21" s="1271"/>
      <c r="S21" s="1271"/>
      <c r="T21" s="1271"/>
      <c r="U21" s="1271"/>
      <c r="V21" s="1271"/>
      <c r="W21" s="1271"/>
      <c r="X21" s="1271"/>
      <c r="Y21" s="1271"/>
      <c r="Z21" s="1271"/>
      <c r="AA21" s="1271"/>
      <c r="AB21" s="1271"/>
      <c r="AC21" s="1271"/>
      <c r="AD21" s="1271"/>
      <c r="AE21" s="1271"/>
      <c r="AF21" s="1271"/>
      <c r="AG21" s="581" t="s">
        <v>634</v>
      </c>
    </row>
    <row r="22" spans="1:37" ht="15" customHeight="1">
      <c r="A22" s="1213"/>
      <c r="B22" s="1213"/>
      <c r="C22" s="1213"/>
      <c r="D22" s="1213">
        <v>1</v>
      </c>
      <c r="E22" s="1015"/>
      <c r="F22" s="1008"/>
      <c r="G22" s="1017"/>
      <c r="H22" s="1018"/>
      <c r="I22" s="997"/>
      <c r="J22" s="992"/>
      <c r="K22" s="990"/>
      <c r="L22" s="593" t="str">
        <f>mergeValue(A22) &amp;"."&amp; mergeValue(B22)&amp;"."&amp; mergeValue(C22)&amp;"."&amp; mergeValue(D22)</f>
        <v>1.1.1.1</v>
      </c>
      <c r="M22" s="548" t="s">
        <v>22</v>
      </c>
      <c r="N22" s="1271"/>
      <c r="O22" s="1271"/>
      <c r="P22" s="1271"/>
      <c r="Q22" s="1271"/>
      <c r="R22" s="1271"/>
      <c r="S22" s="1271"/>
      <c r="T22" s="1271"/>
      <c r="U22" s="1271"/>
      <c r="V22" s="1271"/>
      <c r="W22" s="1271"/>
      <c r="X22" s="1271"/>
      <c r="Y22" s="1271"/>
      <c r="Z22" s="1271"/>
      <c r="AA22" s="1271"/>
      <c r="AB22" s="1271"/>
      <c r="AC22" s="1271"/>
      <c r="AD22" s="1271"/>
      <c r="AE22" s="1271"/>
      <c r="AF22" s="1271"/>
      <c r="AG22" s="581" t="s">
        <v>681</v>
      </c>
    </row>
    <row r="23" spans="1:37" ht="20.100000000000001" customHeight="1">
      <c r="A23" s="1213"/>
      <c r="B23" s="1213"/>
      <c r="C23" s="1213"/>
      <c r="D23" s="1213"/>
      <c r="E23" s="1213">
        <v>1</v>
      </c>
      <c r="F23" s="1008"/>
      <c r="G23" s="1017"/>
      <c r="H23" s="1018"/>
      <c r="I23" s="1019"/>
      <c r="J23" s="1009"/>
      <c r="K23" s="1169"/>
      <c r="L23" s="1274" t="str">
        <f>mergeValue(A23) &amp;"."&amp; mergeValue(B23)&amp;"."&amp; mergeValue(C23)&amp;"."&amp; mergeValue(D23)&amp;"."&amp; mergeValue(E23)</f>
        <v>1.1.1.1.1</v>
      </c>
      <c r="M23" s="1275"/>
      <c r="N23" s="1220" t="s">
        <v>85</v>
      </c>
      <c r="O23" s="1282"/>
      <c r="P23" s="1280">
        <v>1</v>
      </c>
      <c r="Q23" s="1272"/>
      <c r="R23" s="1220" t="s">
        <v>85</v>
      </c>
      <c r="S23" s="1282"/>
      <c r="T23" s="1280">
        <v>1</v>
      </c>
      <c r="U23" s="1272"/>
      <c r="V23" s="1220" t="s">
        <v>85</v>
      </c>
      <c r="W23" s="561"/>
      <c r="X23" s="539">
        <v>1</v>
      </c>
      <c r="Y23" s="1096"/>
      <c r="Z23" s="671"/>
      <c r="AA23" s="671"/>
      <c r="AB23" s="1255"/>
      <c r="AC23" s="1220" t="s">
        <v>84</v>
      </c>
      <c r="AD23" s="1255"/>
      <c r="AE23" s="1220" t="s">
        <v>85</v>
      </c>
      <c r="AF23" s="578"/>
      <c r="AG23" s="1277" t="s">
        <v>682</v>
      </c>
      <c r="AH23" s="500" t="str">
        <f>strCheckDate(Z24:AF24)</f>
        <v/>
      </c>
      <c r="AI23" s="504" t="str">
        <f>IF(AND(COUNTIF(AJ18:AJ27,AJ23)&gt;1,AJ23&lt;&gt;""),"ErrUnique:HasDoubleConn","")</f>
        <v/>
      </c>
      <c r="AJ23" s="504"/>
      <c r="AK23" s="504"/>
    </row>
    <row r="24" spans="1:37" ht="20.100000000000001" customHeight="1">
      <c r="A24" s="1213"/>
      <c r="B24" s="1213"/>
      <c r="C24" s="1213"/>
      <c r="D24" s="1213"/>
      <c r="E24" s="1213"/>
      <c r="F24" s="1008"/>
      <c r="G24" s="1017"/>
      <c r="H24" s="1018"/>
      <c r="I24" s="1019"/>
      <c r="J24" s="1009"/>
      <c r="K24" s="1169"/>
      <c r="L24" s="1274"/>
      <c r="M24" s="1275"/>
      <c r="N24" s="1220"/>
      <c r="O24" s="1282"/>
      <c r="P24" s="1280"/>
      <c r="Q24" s="1281"/>
      <c r="R24" s="1220"/>
      <c r="S24" s="1282"/>
      <c r="T24" s="1280"/>
      <c r="U24" s="1273"/>
      <c r="V24" s="1220"/>
      <c r="W24" s="601"/>
      <c r="X24" s="565"/>
      <c r="Y24" s="565"/>
      <c r="Z24" s="572"/>
      <c r="AA24" s="603" t="str">
        <f>AB23 &amp; "-" &amp; AD23</f>
        <v>-</v>
      </c>
      <c r="AB24" s="1219"/>
      <c r="AC24" s="1220"/>
      <c r="AD24" s="1219"/>
      <c r="AE24" s="1220"/>
      <c r="AF24" s="673"/>
      <c r="AG24" s="1278"/>
      <c r="AI24" s="504"/>
      <c r="AJ24" s="504"/>
      <c r="AK24" s="504"/>
    </row>
    <row r="25" spans="1:37" ht="20.100000000000001" customHeight="1">
      <c r="A25" s="1213"/>
      <c r="B25" s="1213"/>
      <c r="C25" s="1213"/>
      <c r="D25" s="1213"/>
      <c r="E25" s="1213"/>
      <c r="F25" s="1008"/>
      <c r="G25" s="1017"/>
      <c r="H25" s="1018"/>
      <c r="I25" s="1019"/>
      <c r="J25" s="1009"/>
      <c r="K25" s="1169"/>
      <c r="L25" s="1274"/>
      <c r="M25" s="1275"/>
      <c r="N25" s="1220"/>
      <c r="O25" s="1282"/>
      <c r="P25" s="1280"/>
      <c r="Q25" s="1273"/>
      <c r="R25" s="1220"/>
      <c r="S25" s="602"/>
      <c r="T25" s="558"/>
      <c r="U25" s="565"/>
      <c r="V25" s="571"/>
      <c r="W25" s="571"/>
      <c r="X25" s="571"/>
      <c r="Y25" s="571"/>
      <c r="Z25" s="572"/>
      <c r="AA25" s="572"/>
      <c r="AB25" s="573"/>
      <c r="AC25" s="564"/>
      <c r="AD25" s="564"/>
      <c r="AE25" s="573"/>
      <c r="AF25" s="564"/>
      <c r="AG25" s="1278"/>
      <c r="AI25" s="504"/>
      <c r="AJ25" s="504"/>
      <c r="AK25" s="504"/>
    </row>
    <row r="26" spans="1:37" ht="20.100000000000001" customHeight="1">
      <c r="A26" s="1213"/>
      <c r="B26" s="1213"/>
      <c r="C26" s="1213"/>
      <c r="D26" s="1213"/>
      <c r="E26" s="1213"/>
      <c r="F26" s="1008"/>
      <c r="G26" s="1017"/>
      <c r="H26" s="1018"/>
      <c r="I26" s="1019"/>
      <c r="J26" s="1009"/>
      <c r="K26" s="1169"/>
      <c r="L26" s="1274"/>
      <c r="M26" s="1275"/>
      <c r="N26" s="1220"/>
      <c r="O26" s="574"/>
      <c r="P26" s="576"/>
      <c r="Q26" s="575"/>
      <c r="R26" s="571"/>
      <c r="S26" s="571"/>
      <c r="T26" s="571"/>
      <c r="U26" s="571"/>
      <c r="V26" s="571"/>
      <c r="W26" s="571"/>
      <c r="X26" s="571"/>
      <c r="Y26" s="571"/>
      <c r="Z26" s="572"/>
      <c r="AA26" s="572"/>
      <c r="AB26" s="573"/>
      <c r="AC26" s="564"/>
      <c r="AD26" s="564"/>
      <c r="AE26" s="573"/>
      <c r="AF26" s="564"/>
      <c r="AG26" s="1278"/>
      <c r="AI26" s="504"/>
      <c r="AJ26" s="504"/>
      <c r="AK26" s="504"/>
    </row>
    <row r="27" spans="1:37" s="475" customFormat="1" ht="15" customHeight="1">
      <c r="A27" s="1213"/>
      <c r="B27" s="1213"/>
      <c r="C27" s="1213"/>
      <c r="D27" s="1213"/>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79"/>
      <c r="AH27" s="501"/>
      <c r="AI27" s="501"/>
      <c r="AJ27" s="212"/>
      <c r="AK27" s="212"/>
    </row>
    <row r="28" spans="1:37" s="475" customFormat="1" ht="15" customHeight="1">
      <c r="A28" s="1213"/>
      <c r="B28" s="1213"/>
      <c r="C28" s="1213"/>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2"/>
      <c r="AK28" s="212"/>
    </row>
    <row r="29" spans="1:37" s="475" customFormat="1" ht="15" customHeight="1">
      <c r="A29" s="1213"/>
      <c r="B29" s="1213"/>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13"/>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206" t="s">
        <v>683</v>
      </c>
      <c r="N33" s="1206"/>
      <c r="O33" s="1206"/>
      <c r="P33" s="1206"/>
      <c r="Q33" s="1206"/>
      <c r="R33" s="1206"/>
      <c r="S33" s="1206"/>
      <c r="T33" s="1206"/>
      <c r="U33" s="1206"/>
      <c r="V33" s="1206"/>
      <c r="W33" s="1206"/>
      <c r="X33" s="1206"/>
      <c r="Y33" s="1206"/>
      <c r="Z33" s="1206"/>
      <c r="AA33" s="1206"/>
      <c r="AB33" s="1206"/>
      <c r="AC33" s="1206"/>
      <c r="AD33" s="1206"/>
      <c r="AE33" s="1206"/>
      <c r="AF33" s="1206"/>
      <c r="AG33" s="1206"/>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42" t="str">
        <f>"Код отчёта: " &amp; GetCode()</f>
        <v>Код отчёта: FAS.JKH.OPEN.INFO.PRICE.WARM</v>
      </c>
      <c r="C2" s="1142"/>
      <c r="D2" s="1142"/>
      <c r="E2" s="1142"/>
      <c r="F2" s="1142"/>
      <c r="G2" s="1142"/>
      <c r="Q2" s="230"/>
      <c r="R2" s="230"/>
      <c r="S2" s="230"/>
      <c r="T2" s="230"/>
      <c r="U2" s="230"/>
      <c r="V2" s="230"/>
      <c r="W2" s="230"/>
    </row>
    <row r="3" spans="1:27" ht="18" customHeight="1">
      <c r="B3" s="1143" t="str">
        <f>"Версия " &amp; GetVersion()</f>
        <v>Версия 1.0.2</v>
      </c>
      <c r="C3" s="1143"/>
      <c r="H3" s="43"/>
      <c r="I3" s="43"/>
      <c r="J3" s="43"/>
      <c r="K3" s="43"/>
      <c r="L3" s="43"/>
      <c r="M3" s="43"/>
      <c r="N3" s="43"/>
      <c r="O3" s="43"/>
      <c r="P3" s="43"/>
      <c r="Q3" s="230"/>
      <c r="R3" s="230"/>
      <c r="S3" s="230"/>
      <c r="T3" s="230"/>
      <c r="U3" s="230"/>
      <c r="V3" s="230"/>
      <c r="W3" s="260"/>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6" t="s">
        <v>770</v>
      </c>
      <c r="C5" s="1147"/>
      <c r="D5" s="1147"/>
      <c r="E5" s="1147"/>
      <c r="F5" s="1147"/>
      <c r="G5" s="1147"/>
      <c r="H5" s="1147"/>
      <c r="I5" s="1147"/>
      <c r="J5" s="1147"/>
      <c r="K5" s="1147"/>
      <c r="L5" s="1147"/>
      <c r="M5" s="1147"/>
      <c r="N5" s="1147"/>
      <c r="O5" s="1147"/>
      <c r="P5" s="1147"/>
      <c r="Q5" s="1147"/>
      <c r="R5" s="1147"/>
      <c r="S5" s="1147"/>
      <c r="T5" s="1147"/>
      <c r="U5" s="1147"/>
      <c r="V5" s="1147"/>
      <c r="W5" s="1147"/>
      <c r="X5" s="1147"/>
      <c r="Y5" s="1147"/>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4" t="s">
        <v>590</v>
      </c>
      <c r="F7" s="1144"/>
      <c r="G7" s="1144"/>
      <c r="H7" s="1144"/>
      <c r="I7" s="1144"/>
      <c r="J7" s="1144"/>
      <c r="K7" s="1144"/>
      <c r="L7" s="1144"/>
      <c r="M7" s="1144"/>
      <c r="N7" s="1144"/>
      <c r="O7" s="1144"/>
      <c r="P7" s="1144"/>
      <c r="Q7" s="1144"/>
      <c r="R7" s="1144"/>
      <c r="S7" s="1144"/>
      <c r="T7" s="1144"/>
      <c r="U7" s="1144"/>
      <c r="V7" s="1144"/>
      <c r="W7" s="1144"/>
      <c r="X7" s="1144"/>
      <c r="Y7" s="59"/>
    </row>
    <row r="8" spans="1:27" ht="15" customHeight="1">
      <c r="A8" s="43"/>
      <c r="B8" s="78"/>
      <c r="C8" s="77"/>
      <c r="D8" s="60"/>
      <c r="E8" s="1144"/>
      <c r="F8" s="1144"/>
      <c r="G8" s="1144"/>
      <c r="H8" s="1144"/>
      <c r="I8" s="1144"/>
      <c r="J8" s="1144"/>
      <c r="K8" s="1144"/>
      <c r="L8" s="1144"/>
      <c r="M8" s="1144"/>
      <c r="N8" s="1144"/>
      <c r="O8" s="1144"/>
      <c r="P8" s="1144"/>
      <c r="Q8" s="1144"/>
      <c r="R8" s="1144"/>
      <c r="S8" s="1144"/>
      <c r="T8" s="1144"/>
      <c r="U8" s="1144"/>
      <c r="V8" s="1144"/>
      <c r="W8" s="1144"/>
      <c r="X8" s="1144"/>
      <c r="Y8" s="59"/>
    </row>
    <row r="9" spans="1:27" ht="15" customHeight="1">
      <c r="A9" s="43"/>
      <c r="B9" s="78"/>
      <c r="C9" s="77"/>
      <c r="D9" s="60"/>
      <c r="E9" s="1144"/>
      <c r="F9" s="1144"/>
      <c r="G9" s="1144"/>
      <c r="H9" s="1144"/>
      <c r="I9" s="1144"/>
      <c r="J9" s="1144"/>
      <c r="K9" s="1144"/>
      <c r="L9" s="1144"/>
      <c r="M9" s="1144"/>
      <c r="N9" s="1144"/>
      <c r="O9" s="1144"/>
      <c r="P9" s="1144"/>
      <c r="Q9" s="1144"/>
      <c r="R9" s="1144"/>
      <c r="S9" s="1144"/>
      <c r="T9" s="1144"/>
      <c r="U9" s="1144"/>
      <c r="V9" s="1144"/>
      <c r="W9" s="1144"/>
      <c r="X9" s="1144"/>
      <c r="Y9" s="59"/>
    </row>
    <row r="10" spans="1:27" ht="10.5" customHeight="1">
      <c r="A10" s="43"/>
      <c r="B10" s="78"/>
      <c r="C10" s="77"/>
      <c r="D10" s="60"/>
      <c r="E10" s="1144"/>
      <c r="F10" s="1144"/>
      <c r="G10" s="1144"/>
      <c r="H10" s="1144"/>
      <c r="I10" s="1144"/>
      <c r="J10" s="1144"/>
      <c r="K10" s="1144"/>
      <c r="L10" s="1144"/>
      <c r="M10" s="1144"/>
      <c r="N10" s="1144"/>
      <c r="O10" s="1144"/>
      <c r="P10" s="1144"/>
      <c r="Q10" s="1144"/>
      <c r="R10" s="1144"/>
      <c r="S10" s="1144"/>
      <c r="T10" s="1144"/>
      <c r="U10" s="1144"/>
      <c r="V10" s="1144"/>
      <c r="W10" s="1144"/>
      <c r="X10" s="1144"/>
      <c r="Y10" s="59"/>
    </row>
    <row r="11" spans="1:27" ht="27" customHeight="1">
      <c r="A11" s="43"/>
      <c r="B11" s="78"/>
      <c r="C11" s="77"/>
      <c r="D11" s="60"/>
      <c r="E11" s="1144"/>
      <c r="F11" s="1144"/>
      <c r="G11" s="1144"/>
      <c r="H11" s="1144"/>
      <c r="I11" s="1144"/>
      <c r="J11" s="1144"/>
      <c r="K11" s="1144"/>
      <c r="L11" s="1144"/>
      <c r="M11" s="1144"/>
      <c r="N11" s="1144"/>
      <c r="O11" s="1144"/>
      <c r="P11" s="1144"/>
      <c r="Q11" s="1144"/>
      <c r="R11" s="1144"/>
      <c r="S11" s="1144"/>
      <c r="T11" s="1144"/>
      <c r="U11" s="1144"/>
      <c r="V11" s="1144"/>
      <c r="W11" s="1144"/>
      <c r="X11" s="1144"/>
      <c r="Y11" s="59"/>
    </row>
    <row r="12" spans="1:27" ht="12" customHeight="1">
      <c r="A12" s="43"/>
      <c r="B12" s="78"/>
      <c r="C12" s="77"/>
      <c r="D12" s="60"/>
      <c r="E12" s="1144"/>
      <c r="F12" s="1144"/>
      <c r="G12" s="1144"/>
      <c r="H12" s="1144"/>
      <c r="I12" s="1144"/>
      <c r="J12" s="1144"/>
      <c r="K12" s="1144"/>
      <c r="L12" s="1144"/>
      <c r="M12" s="1144"/>
      <c r="N12" s="1144"/>
      <c r="O12" s="1144"/>
      <c r="P12" s="1144"/>
      <c r="Q12" s="1144"/>
      <c r="R12" s="1144"/>
      <c r="S12" s="1144"/>
      <c r="T12" s="1144"/>
      <c r="U12" s="1144"/>
      <c r="V12" s="1144"/>
      <c r="W12" s="1144"/>
      <c r="X12" s="1144"/>
      <c r="Y12" s="59"/>
    </row>
    <row r="13" spans="1:27" ht="38.25" customHeight="1">
      <c r="A13" s="43"/>
      <c r="B13" s="78"/>
      <c r="C13" s="77"/>
      <c r="D13" s="60"/>
      <c r="E13" s="1144"/>
      <c r="F13" s="1144"/>
      <c r="G13" s="1144"/>
      <c r="H13" s="1144"/>
      <c r="I13" s="1144"/>
      <c r="J13" s="1144"/>
      <c r="K13" s="1144"/>
      <c r="L13" s="1144"/>
      <c r="M13" s="1144"/>
      <c r="N13" s="1144"/>
      <c r="O13" s="1144"/>
      <c r="P13" s="1144"/>
      <c r="Q13" s="1144"/>
      <c r="R13" s="1144"/>
      <c r="S13" s="1144"/>
      <c r="T13" s="1144"/>
      <c r="U13" s="1144"/>
      <c r="V13" s="1144"/>
      <c r="W13" s="1144"/>
      <c r="X13" s="1144"/>
      <c r="Y13" s="73"/>
    </row>
    <row r="14" spans="1:27" ht="15" customHeight="1">
      <c r="A14" s="43"/>
      <c r="B14" s="78"/>
      <c r="C14" s="77"/>
      <c r="D14" s="60"/>
      <c r="E14" s="1144"/>
      <c r="F14" s="1144"/>
      <c r="G14" s="1144"/>
      <c r="H14" s="1144"/>
      <c r="I14" s="1144"/>
      <c r="J14" s="1144"/>
      <c r="K14" s="1144"/>
      <c r="L14" s="1144"/>
      <c r="M14" s="1144"/>
      <c r="N14" s="1144"/>
      <c r="O14" s="1144"/>
      <c r="P14" s="1144"/>
      <c r="Q14" s="1144"/>
      <c r="R14" s="1144"/>
      <c r="S14" s="1144"/>
      <c r="T14" s="1144"/>
      <c r="U14" s="1144"/>
      <c r="V14" s="1144"/>
      <c r="W14" s="1144"/>
      <c r="X14" s="1144"/>
      <c r="Y14" s="59"/>
    </row>
    <row r="15" spans="1:27" ht="15">
      <c r="A15" s="43"/>
      <c r="B15" s="78"/>
      <c r="C15" s="77"/>
      <c r="D15" s="60"/>
      <c r="E15" s="1144"/>
      <c r="F15" s="1144"/>
      <c r="G15" s="1144"/>
      <c r="H15" s="1144"/>
      <c r="I15" s="1144"/>
      <c r="J15" s="1144"/>
      <c r="K15" s="1144"/>
      <c r="L15" s="1144"/>
      <c r="M15" s="1144"/>
      <c r="N15" s="1144"/>
      <c r="O15" s="1144"/>
      <c r="P15" s="1144"/>
      <c r="Q15" s="1144"/>
      <c r="R15" s="1144"/>
      <c r="S15" s="1144"/>
      <c r="T15" s="1144"/>
      <c r="U15" s="1144"/>
      <c r="V15" s="1144"/>
      <c r="W15" s="1144"/>
      <c r="X15" s="1144"/>
      <c r="Y15" s="59"/>
    </row>
    <row r="16" spans="1:27" ht="15">
      <c r="A16" s="43"/>
      <c r="B16" s="78"/>
      <c r="C16" s="77"/>
      <c r="D16" s="60"/>
      <c r="E16" s="1144"/>
      <c r="F16" s="1144"/>
      <c r="G16" s="1144"/>
      <c r="H16" s="1144"/>
      <c r="I16" s="1144"/>
      <c r="J16" s="1144"/>
      <c r="K16" s="1144"/>
      <c r="L16" s="1144"/>
      <c r="M16" s="1144"/>
      <c r="N16" s="1144"/>
      <c r="O16" s="1144"/>
      <c r="P16" s="1144"/>
      <c r="Q16" s="1144"/>
      <c r="R16" s="1144"/>
      <c r="S16" s="1144"/>
      <c r="T16" s="1144"/>
      <c r="U16" s="1144"/>
      <c r="V16" s="1144"/>
      <c r="W16" s="1144"/>
      <c r="X16" s="1144"/>
      <c r="Y16" s="59"/>
    </row>
    <row r="17" spans="1:25" ht="15" customHeight="1">
      <c r="A17" s="43"/>
      <c r="B17" s="78"/>
      <c r="C17" s="77"/>
      <c r="D17" s="60"/>
      <c r="E17" s="1144"/>
      <c r="F17" s="1144"/>
      <c r="G17" s="1144"/>
      <c r="H17" s="1144"/>
      <c r="I17" s="1144"/>
      <c r="J17" s="1144"/>
      <c r="K17" s="1144"/>
      <c r="L17" s="1144"/>
      <c r="M17" s="1144"/>
      <c r="N17" s="1144"/>
      <c r="O17" s="1144"/>
      <c r="P17" s="1144"/>
      <c r="Q17" s="1144"/>
      <c r="R17" s="1144"/>
      <c r="S17" s="1144"/>
      <c r="T17" s="1144"/>
      <c r="U17" s="1144"/>
      <c r="V17" s="1144"/>
      <c r="W17" s="1144"/>
      <c r="X17" s="1144"/>
      <c r="Y17" s="59"/>
    </row>
    <row r="18" spans="1:25" ht="15">
      <c r="A18" s="43"/>
      <c r="B18" s="78"/>
      <c r="C18" s="77"/>
      <c r="D18" s="60"/>
      <c r="E18" s="1144"/>
      <c r="F18" s="1144"/>
      <c r="G18" s="1144"/>
      <c r="H18" s="1144"/>
      <c r="I18" s="1144"/>
      <c r="J18" s="1144"/>
      <c r="K18" s="1144"/>
      <c r="L18" s="1144"/>
      <c r="M18" s="1144"/>
      <c r="N18" s="1144"/>
      <c r="O18" s="1144"/>
      <c r="P18" s="1144"/>
      <c r="Q18" s="1144"/>
      <c r="R18" s="1144"/>
      <c r="S18" s="1144"/>
      <c r="T18" s="1144"/>
      <c r="U18" s="1144"/>
      <c r="V18" s="1144"/>
      <c r="W18" s="1144"/>
      <c r="X18" s="1144"/>
      <c r="Y18" s="59"/>
    </row>
    <row r="19" spans="1:25" ht="59.25" customHeight="1">
      <c r="A19" s="43"/>
      <c r="B19" s="78"/>
      <c r="C19" s="77"/>
      <c r="D19" s="66"/>
      <c r="E19" s="1144"/>
      <c r="F19" s="1144"/>
      <c r="G19" s="1144"/>
      <c r="H19" s="1144"/>
      <c r="I19" s="1144"/>
      <c r="J19" s="1144"/>
      <c r="K19" s="1144"/>
      <c r="L19" s="1144"/>
      <c r="M19" s="1144"/>
      <c r="N19" s="1144"/>
      <c r="O19" s="1144"/>
      <c r="P19" s="1144"/>
      <c r="Q19" s="1144"/>
      <c r="R19" s="1144"/>
      <c r="S19" s="1144"/>
      <c r="T19" s="1144"/>
      <c r="U19" s="1144"/>
      <c r="V19" s="1144"/>
      <c r="W19" s="1144"/>
      <c r="X19" s="1144"/>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9" t="s">
        <v>254</v>
      </c>
      <c r="G21" s="1150"/>
      <c r="H21" s="1150"/>
      <c r="I21" s="1150"/>
      <c r="J21" s="1150"/>
      <c r="K21" s="1150"/>
      <c r="L21" s="1150"/>
      <c r="M21" s="1150"/>
      <c r="N21" s="60"/>
      <c r="O21" s="71" t="s">
        <v>237</v>
      </c>
      <c r="P21" s="1151" t="s">
        <v>238</v>
      </c>
      <c r="Q21" s="1152"/>
      <c r="R21" s="1152"/>
      <c r="S21" s="1152"/>
      <c r="T21" s="1152"/>
      <c r="U21" s="1152"/>
      <c r="V21" s="1152"/>
      <c r="W21" s="1152"/>
      <c r="X21" s="1152"/>
      <c r="Y21" s="59"/>
    </row>
    <row r="22" spans="1:25" ht="14.25" hidden="1" customHeight="1">
      <c r="A22" s="43"/>
      <c r="B22" s="78"/>
      <c r="C22" s="77"/>
      <c r="D22" s="61"/>
      <c r="E22" s="94" t="s">
        <v>237</v>
      </c>
      <c r="F22" s="1149" t="s">
        <v>240</v>
      </c>
      <c r="G22" s="1150"/>
      <c r="H22" s="1150"/>
      <c r="I22" s="1150"/>
      <c r="J22" s="1150"/>
      <c r="K22" s="1150"/>
      <c r="L22" s="1150"/>
      <c r="M22" s="1150"/>
      <c r="N22" s="60"/>
      <c r="O22" s="74" t="s">
        <v>237</v>
      </c>
      <c r="P22" s="1151" t="s">
        <v>588</v>
      </c>
      <c r="Q22" s="1152"/>
      <c r="R22" s="1152"/>
      <c r="S22" s="1152"/>
      <c r="T22" s="1152"/>
      <c r="U22" s="1152"/>
      <c r="V22" s="1152"/>
      <c r="W22" s="1152"/>
      <c r="X22" s="1152"/>
      <c r="Y22" s="59"/>
    </row>
    <row r="23" spans="1:25" ht="27" hidden="1" customHeight="1">
      <c r="A23" s="43"/>
      <c r="B23" s="78"/>
      <c r="C23" s="77"/>
      <c r="D23" s="61"/>
      <c r="E23" s="60"/>
      <c r="F23" s="60"/>
      <c r="G23" s="60"/>
      <c r="H23" s="60"/>
      <c r="I23" s="60"/>
      <c r="J23" s="60"/>
      <c r="K23" s="60"/>
      <c r="L23" s="60"/>
      <c r="M23" s="60"/>
      <c r="N23" s="60"/>
      <c r="O23" s="60"/>
      <c r="P23" s="1145"/>
      <c r="Q23" s="1145"/>
      <c r="R23" s="1145"/>
      <c r="S23" s="1145"/>
      <c r="T23" s="1145"/>
      <c r="U23" s="1145"/>
      <c r="V23" s="1145"/>
      <c r="W23" s="1145"/>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8" t="s">
        <v>394</v>
      </c>
      <c r="F35" s="1148"/>
      <c r="G35" s="1148"/>
      <c r="H35" s="1148"/>
      <c r="I35" s="1148"/>
      <c r="J35" s="1148"/>
      <c r="K35" s="1148"/>
      <c r="L35" s="1148"/>
      <c r="M35" s="1148"/>
      <c r="N35" s="1148"/>
      <c r="O35" s="1148"/>
      <c r="P35" s="1148"/>
      <c r="Q35" s="1148"/>
      <c r="R35" s="1148"/>
      <c r="S35" s="1148"/>
      <c r="T35" s="1148"/>
      <c r="U35" s="1148"/>
      <c r="V35" s="1148"/>
      <c r="W35" s="1148"/>
      <c r="X35" s="1148"/>
      <c r="Y35" s="59"/>
    </row>
    <row r="36" spans="1:25" ht="38.25" hidden="1" customHeight="1">
      <c r="A36" s="43"/>
      <c r="B36" s="78"/>
      <c r="C36" s="77"/>
      <c r="D36" s="61"/>
      <c r="E36" s="1148"/>
      <c r="F36" s="1148"/>
      <c r="G36" s="1148"/>
      <c r="H36" s="1148"/>
      <c r="I36" s="1148"/>
      <c r="J36" s="1148"/>
      <c r="K36" s="1148"/>
      <c r="L36" s="1148"/>
      <c r="M36" s="1148"/>
      <c r="N36" s="1148"/>
      <c r="O36" s="1148"/>
      <c r="P36" s="1148"/>
      <c r="Q36" s="1148"/>
      <c r="R36" s="1148"/>
      <c r="S36" s="1148"/>
      <c r="T36" s="1148"/>
      <c r="U36" s="1148"/>
      <c r="V36" s="1148"/>
      <c r="W36" s="1148"/>
      <c r="X36" s="1148"/>
      <c r="Y36" s="59"/>
    </row>
    <row r="37" spans="1:25" ht="9.75" hidden="1" customHeight="1">
      <c r="A37" s="43"/>
      <c r="B37" s="78"/>
      <c r="C37" s="77"/>
      <c r="D37" s="61"/>
      <c r="E37" s="1148"/>
      <c r="F37" s="1148"/>
      <c r="G37" s="1148"/>
      <c r="H37" s="1148"/>
      <c r="I37" s="1148"/>
      <c r="J37" s="1148"/>
      <c r="K37" s="1148"/>
      <c r="L37" s="1148"/>
      <c r="M37" s="1148"/>
      <c r="N37" s="1148"/>
      <c r="O37" s="1148"/>
      <c r="P37" s="1148"/>
      <c r="Q37" s="1148"/>
      <c r="R37" s="1148"/>
      <c r="S37" s="1148"/>
      <c r="T37" s="1148"/>
      <c r="U37" s="1148"/>
      <c r="V37" s="1148"/>
      <c r="W37" s="1148"/>
      <c r="X37" s="1148"/>
      <c r="Y37" s="59"/>
    </row>
    <row r="38" spans="1:25" ht="51" hidden="1" customHeight="1">
      <c r="A38" s="43"/>
      <c r="B38" s="78"/>
      <c r="C38" s="77"/>
      <c r="D38" s="61"/>
      <c r="E38" s="1148"/>
      <c r="F38" s="1148"/>
      <c r="G38" s="1148"/>
      <c r="H38" s="1148"/>
      <c r="I38" s="1148"/>
      <c r="J38" s="1148"/>
      <c r="K38" s="1148"/>
      <c r="L38" s="1148"/>
      <c r="M38" s="1148"/>
      <c r="N38" s="1148"/>
      <c r="O38" s="1148"/>
      <c r="P38" s="1148"/>
      <c r="Q38" s="1148"/>
      <c r="R38" s="1148"/>
      <c r="S38" s="1148"/>
      <c r="T38" s="1148"/>
      <c r="U38" s="1148"/>
      <c r="V38" s="1148"/>
      <c r="W38" s="1148"/>
      <c r="X38" s="1148"/>
      <c r="Y38" s="59"/>
    </row>
    <row r="39" spans="1:25" ht="15" hidden="1" customHeight="1">
      <c r="A39" s="43"/>
      <c r="B39" s="78"/>
      <c r="C39" s="77"/>
      <c r="D39" s="61"/>
      <c r="E39" s="1148"/>
      <c r="F39" s="1148"/>
      <c r="G39" s="1148"/>
      <c r="H39" s="1148"/>
      <c r="I39" s="1148"/>
      <c r="J39" s="1148"/>
      <c r="K39" s="1148"/>
      <c r="L39" s="1148"/>
      <c r="M39" s="1148"/>
      <c r="N39" s="1148"/>
      <c r="O39" s="1148"/>
      <c r="P39" s="1148"/>
      <c r="Q39" s="1148"/>
      <c r="R39" s="1148"/>
      <c r="S39" s="1148"/>
      <c r="T39" s="1148"/>
      <c r="U39" s="1148"/>
      <c r="V39" s="1148"/>
      <c r="W39" s="1148"/>
      <c r="X39" s="1148"/>
      <c r="Y39" s="59"/>
    </row>
    <row r="40" spans="1:25" ht="12" hidden="1" customHeight="1">
      <c r="A40" s="43"/>
      <c r="B40" s="78"/>
      <c r="C40" s="77"/>
      <c r="D40" s="61"/>
      <c r="E40" s="1134"/>
      <c r="F40" s="1135"/>
      <c r="G40" s="1135"/>
      <c r="H40" s="1135"/>
      <c r="I40" s="1135"/>
      <c r="J40" s="1135"/>
      <c r="K40" s="1135"/>
      <c r="L40" s="1135"/>
      <c r="M40" s="1135"/>
      <c r="N40" s="1135"/>
      <c r="O40" s="1135"/>
      <c r="P40" s="1135"/>
      <c r="Q40" s="1135"/>
      <c r="R40" s="1135"/>
      <c r="S40" s="1135"/>
      <c r="T40" s="1135"/>
      <c r="U40" s="1135"/>
      <c r="V40" s="1135"/>
      <c r="W40" s="1135"/>
      <c r="X40" s="1135"/>
      <c r="Y40" s="59"/>
    </row>
    <row r="41" spans="1:25" ht="38.25" hidden="1" customHeight="1">
      <c r="A41" s="43"/>
      <c r="B41" s="78"/>
      <c r="C41" s="77"/>
      <c r="D41" s="61"/>
      <c r="E41" s="1148"/>
      <c r="F41" s="1148"/>
      <c r="G41" s="1148"/>
      <c r="H41" s="1148"/>
      <c r="I41" s="1148"/>
      <c r="J41" s="1148"/>
      <c r="K41" s="1148"/>
      <c r="L41" s="1148"/>
      <c r="M41" s="1148"/>
      <c r="N41" s="1148"/>
      <c r="O41" s="1148"/>
      <c r="P41" s="1148"/>
      <c r="Q41" s="1148"/>
      <c r="R41" s="1148"/>
      <c r="S41" s="1148"/>
      <c r="T41" s="1148"/>
      <c r="U41" s="1148"/>
      <c r="V41" s="1148"/>
      <c r="W41" s="1148"/>
      <c r="X41" s="1148"/>
      <c r="Y41" s="59"/>
    </row>
    <row r="42" spans="1:25" ht="15" hidden="1">
      <c r="A42" s="43"/>
      <c r="B42" s="78"/>
      <c r="C42" s="77"/>
      <c r="D42" s="61"/>
      <c r="E42" s="1148"/>
      <c r="F42" s="1148"/>
      <c r="G42" s="1148"/>
      <c r="H42" s="1148"/>
      <c r="I42" s="1148"/>
      <c r="J42" s="1148"/>
      <c r="K42" s="1148"/>
      <c r="L42" s="1148"/>
      <c r="M42" s="1148"/>
      <c r="N42" s="1148"/>
      <c r="O42" s="1148"/>
      <c r="P42" s="1148"/>
      <c r="Q42" s="1148"/>
      <c r="R42" s="1148"/>
      <c r="S42" s="1148"/>
      <c r="T42" s="1148"/>
      <c r="U42" s="1148"/>
      <c r="V42" s="1148"/>
      <c r="W42" s="1148"/>
      <c r="X42" s="1148"/>
      <c r="Y42" s="59"/>
    </row>
    <row r="43" spans="1:25" ht="15" hidden="1">
      <c r="A43" s="43"/>
      <c r="B43" s="78"/>
      <c r="C43" s="77"/>
      <c r="D43" s="61"/>
      <c r="E43" s="1148"/>
      <c r="F43" s="1148"/>
      <c r="G43" s="1148"/>
      <c r="H43" s="1148"/>
      <c r="I43" s="1148"/>
      <c r="J43" s="1148"/>
      <c r="K43" s="1148"/>
      <c r="L43" s="1148"/>
      <c r="M43" s="1148"/>
      <c r="N43" s="1148"/>
      <c r="O43" s="1148"/>
      <c r="P43" s="1148"/>
      <c r="Q43" s="1148"/>
      <c r="R43" s="1148"/>
      <c r="S43" s="1148"/>
      <c r="T43" s="1148"/>
      <c r="U43" s="1148"/>
      <c r="V43" s="1148"/>
      <c r="W43" s="1148"/>
      <c r="X43" s="1148"/>
      <c r="Y43" s="59"/>
    </row>
    <row r="44" spans="1:25" ht="33.75" hidden="1" customHeight="1">
      <c r="A44" s="43"/>
      <c r="B44" s="78"/>
      <c r="C44" s="77"/>
      <c r="D44" s="66"/>
      <c r="E44" s="1148"/>
      <c r="F44" s="1148"/>
      <c r="G44" s="1148"/>
      <c r="H44" s="1148"/>
      <c r="I44" s="1148"/>
      <c r="J44" s="1148"/>
      <c r="K44" s="1148"/>
      <c r="L44" s="1148"/>
      <c r="M44" s="1148"/>
      <c r="N44" s="1148"/>
      <c r="O44" s="1148"/>
      <c r="P44" s="1148"/>
      <c r="Q44" s="1148"/>
      <c r="R44" s="1148"/>
      <c r="S44" s="1148"/>
      <c r="T44" s="1148"/>
      <c r="U44" s="1148"/>
      <c r="V44" s="1148"/>
      <c r="W44" s="1148"/>
      <c r="X44" s="1148"/>
      <c r="Y44" s="59"/>
    </row>
    <row r="45" spans="1:25" ht="15" hidden="1">
      <c r="A45" s="43"/>
      <c r="B45" s="78"/>
      <c r="C45" s="77"/>
      <c r="D45" s="66"/>
      <c r="E45" s="1148"/>
      <c r="F45" s="1148"/>
      <c r="G45" s="1148"/>
      <c r="H45" s="1148"/>
      <c r="I45" s="1148"/>
      <c r="J45" s="1148"/>
      <c r="K45" s="1148"/>
      <c r="L45" s="1148"/>
      <c r="M45" s="1148"/>
      <c r="N45" s="1148"/>
      <c r="O45" s="1148"/>
      <c r="P45" s="1148"/>
      <c r="Q45" s="1148"/>
      <c r="R45" s="1148"/>
      <c r="S45" s="1148"/>
      <c r="T45" s="1148"/>
      <c r="U45" s="1148"/>
      <c r="V45" s="1148"/>
      <c r="W45" s="1148"/>
      <c r="X45" s="1148"/>
      <c r="Y45" s="59"/>
    </row>
    <row r="46" spans="1:25" ht="24" hidden="1" customHeight="1">
      <c r="A46" s="43"/>
      <c r="B46" s="78"/>
      <c r="C46" s="77"/>
      <c r="D46" s="61"/>
      <c r="E46" s="1136" t="s">
        <v>236</v>
      </c>
      <c r="F46" s="1136"/>
      <c r="G46" s="1136"/>
      <c r="H46" s="1136"/>
      <c r="I46" s="1136"/>
      <c r="J46" s="1136"/>
      <c r="K46" s="1136"/>
      <c r="L46" s="1136"/>
      <c r="M46" s="1136"/>
      <c r="N46" s="1136"/>
      <c r="O46" s="1136"/>
      <c r="P46" s="1136"/>
      <c r="Q46" s="1136"/>
      <c r="R46" s="1136"/>
      <c r="S46" s="1136"/>
      <c r="T46" s="1136"/>
      <c r="U46" s="1136"/>
      <c r="V46" s="1136"/>
      <c r="W46" s="1136"/>
      <c r="X46" s="1136"/>
      <c r="Y46" s="59"/>
    </row>
    <row r="47" spans="1:25" ht="37.5" hidden="1" customHeight="1">
      <c r="A47" s="43"/>
      <c r="B47" s="78"/>
      <c r="C47" s="77"/>
      <c r="D47" s="61"/>
      <c r="E47" s="1136"/>
      <c r="F47" s="1136"/>
      <c r="G47" s="1136"/>
      <c r="H47" s="1136"/>
      <c r="I47" s="1136"/>
      <c r="J47" s="1136"/>
      <c r="K47" s="1136"/>
      <c r="L47" s="1136"/>
      <c r="M47" s="1136"/>
      <c r="N47" s="1136"/>
      <c r="O47" s="1136"/>
      <c r="P47" s="1136"/>
      <c r="Q47" s="1136"/>
      <c r="R47" s="1136"/>
      <c r="S47" s="1136"/>
      <c r="T47" s="1136"/>
      <c r="U47" s="1136"/>
      <c r="V47" s="1136"/>
      <c r="W47" s="1136"/>
      <c r="X47" s="1136"/>
      <c r="Y47" s="59"/>
    </row>
    <row r="48" spans="1:25" ht="24" hidden="1" customHeight="1">
      <c r="A48" s="43"/>
      <c r="B48" s="78"/>
      <c r="C48" s="77"/>
      <c r="D48" s="61"/>
      <c r="E48" s="1136"/>
      <c r="F48" s="1136"/>
      <c r="G48" s="1136"/>
      <c r="H48" s="1136"/>
      <c r="I48" s="1136"/>
      <c r="J48" s="1136"/>
      <c r="K48" s="1136"/>
      <c r="L48" s="1136"/>
      <c r="M48" s="1136"/>
      <c r="N48" s="1136"/>
      <c r="O48" s="1136"/>
      <c r="P48" s="1136"/>
      <c r="Q48" s="1136"/>
      <c r="R48" s="1136"/>
      <c r="S48" s="1136"/>
      <c r="T48" s="1136"/>
      <c r="U48" s="1136"/>
      <c r="V48" s="1136"/>
      <c r="W48" s="1136"/>
      <c r="X48" s="1136"/>
      <c r="Y48" s="59"/>
    </row>
    <row r="49" spans="1:25" ht="51" hidden="1" customHeight="1">
      <c r="A49" s="43"/>
      <c r="B49" s="78"/>
      <c r="C49" s="77"/>
      <c r="D49" s="61"/>
      <c r="E49" s="1136"/>
      <c r="F49" s="1136"/>
      <c r="G49" s="1136"/>
      <c r="H49" s="1136"/>
      <c r="I49" s="1136"/>
      <c r="J49" s="1136"/>
      <c r="K49" s="1136"/>
      <c r="L49" s="1136"/>
      <c r="M49" s="1136"/>
      <c r="N49" s="1136"/>
      <c r="O49" s="1136"/>
      <c r="P49" s="1136"/>
      <c r="Q49" s="1136"/>
      <c r="R49" s="1136"/>
      <c r="S49" s="1136"/>
      <c r="T49" s="1136"/>
      <c r="U49" s="1136"/>
      <c r="V49" s="1136"/>
      <c r="W49" s="1136"/>
      <c r="X49" s="1136"/>
      <c r="Y49" s="59"/>
    </row>
    <row r="50" spans="1:25" ht="15" hidden="1">
      <c r="A50" s="43"/>
      <c r="B50" s="78"/>
      <c r="C50" s="77"/>
      <c r="D50" s="61"/>
      <c r="E50" s="1136"/>
      <c r="F50" s="1136"/>
      <c r="G50" s="1136"/>
      <c r="H50" s="1136"/>
      <c r="I50" s="1136"/>
      <c r="J50" s="1136"/>
      <c r="K50" s="1136"/>
      <c r="L50" s="1136"/>
      <c r="M50" s="1136"/>
      <c r="N50" s="1136"/>
      <c r="O50" s="1136"/>
      <c r="P50" s="1136"/>
      <c r="Q50" s="1136"/>
      <c r="R50" s="1136"/>
      <c r="S50" s="1136"/>
      <c r="T50" s="1136"/>
      <c r="U50" s="1136"/>
      <c r="V50" s="1136"/>
      <c r="W50" s="1136"/>
      <c r="X50" s="1136"/>
      <c r="Y50" s="59"/>
    </row>
    <row r="51" spans="1:25" ht="15" hidden="1">
      <c r="A51" s="43"/>
      <c r="B51" s="78"/>
      <c r="C51" s="77"/>
      <c r="D51" s="61"/>
      <c r="E51" s="1136"/>
      <c r="F51" s="1136"/>
      <c r="G51" s="1136"/>
      <c r="H51" s="1136"/>
      <c r="I51" s="1136"/>
      <c r="J51" s="1136"/>
      <c r="K51" s="1136"/>
      <c r="L51" s="1136"/>
      <c r="M51" s="1136"/>
      <c r="N51" s="1136"/>
      <c r="O51" s="1136"/>
      <c r="P51" s="1136"/>
      <c r="Q51" s="1136"/>
      <c r="R51" s="1136"/>
      <c r="S51" s="1136"/>
      <c r="T51" s="1136"/>
      <c r="U51" s="1136"/>
      <c r="V51" s="1136"/>
      <c r="W51" s="1136"/>
      <c r="X51" s="1136"/>
      <c r="Y51" s="59"/>
    </row>
    <row r="52" spans="1:25" ht="15" hidden="1">
      <c r="A52" s="43"/>
      <c r="B52" s="78"/>
      <c r="C52" s="77"/>
      <c r="D52" s="61"/>
      <c r="E52" s="1136"/>
      <c r="F52" s="1136"/>
      <c r="G52" s="1136"/>
      <c r="H52" s="1136"/>
      <c r="I52" s="1136"/>
      <c r="J52" s="1136"/>
      <c r="K52" s="1136"/>
      <c r="L52" s="1136"/>
      <c r="M52" s="1136"/>
      <c r="N52" s="1136"/>
      <c r="O52" s="1136"/>
      <c r="P52" s="1136"/>
      <c r="Q52" s="1136"/>
      <c r="R52" s="1136"/>
      <c r="S52" s="1136"/>
      <c r="T52" s="1136"/>
      <c r="U52" s="1136"/>
      <c r="V52" s="1136"/>
      <c r="W52" s="1136"/>
      <c r="X52" s="1136"/>
      <c r="Y52" s="59"/>
    </row>
    <row r="53" spans="1:25" ht="15" hidden="1">
      <c r="A53" s="43"/>
      <c r="B53" s="78"/>
      <c r="C53" s="77"/>
      <c r="D53" s="61"/>
      <c r="E53" s="1136"/>
      <c r="F53" s="1136"/>
      <c r="G53" s="1136"/>
      <c r="H53" s="1136"/>
      <c r="I53" s="1136"/>
      <c r="J53" s="1136"/>
      <c r="K53" s="1136"/>
      <c r="L53" s="1136"/>
      <c r="M53" s="1136"/>
      <c r="N53" s="1136"/>
      <c r="O53" s="1136"/>
      <c r="P53" s="1136"/>
      <c r="Q53" s="1136"/>
      <c r="R53" s="1136"/>
      <c r="S53" s="1136"/>
      <c r="T53" s="1136"/>
      <c r="U53" s="1136"/>
      <c r="V53" s="1136"/>
      <c r="W53" s="1136"/>
      <c r="X53" s="1136"/>
      <c r="Y53" s="59"/>
    </row>
    <row r="54" spans="1:25" ht="15" hidden="1">
      <c r="A54" s="43"/>
      <c r="B54" s="78"/>
      <c r="C54" s="77"/>
      <c r="D54" s="61"/>
      <c r="E54" s="1136"/>
      <c r="F54" s="1136"/>
      <c r="G54" s="1136"/>
      <c r="H54" s="1136"/>
      <c r="I54" s="1136"/>
      <c r="J54" s="1136"/>
      <c r="K54" s="1136"/>
      <c r="L54" s="1136"/>
      <c r="M54" s="1136"/>
      <c r="N54" s="1136"/>
      <c r="O54" s="1136"/>
      <c r="P54" s="1136"/>
      <c r="Q54" s="1136"/>
      <c r="R54" s="1136"/>
      <c r="S54" s="1136"/>
      <c r="T54" s="1136"/>
      <c r="U54" s="1136"/>
      <c r="V54" s="1136"/>
      <c r="W54" s="1136"/>
      <c r="X54" s="1136"/>
      <c r="Y54" s="59"/>
    </row>
    <row r="55" spans="1:25" ht="15" hidden="1">
      <c r="A55" s="43"/>
      <c r="B55" s="78"/>
      <c r="C55" s="77"/>
      <c r="D55" s="61"/>
      <c r="E55" s="1136"/>
      <c r="F55" s="1136"/>
      <c r="G55" s="1136"/>
      <c r="H55" s="1136"/>
      <c r="I55" s="1136"/>
      <c r="J55" s="1136"/>
      <c r="K55" s="1136"/>
      <c r="L55" s="1136"/>
      <c r="M55" s="1136"/>
      <c r="N55" s="1136"/>
      <c r="O55" s="1136"/>
      <c r="P55" s="1136"/>
      <c r="Q55" s="1136"/>
      <c r="R55" s="1136"/>
      <c r="S55" s="1136"/>
      <c r="T55" s="1136"/>
      <c r="U55" s="1136"/>
      <c r="V55" s="1136"/>
      <c r="W55" s="1136"/>
      <c r="X55" s="1136"/>
      <c r="Y55" s="59"/>
    </row>
    <row r="56" spans="1:25" ht="25.5" hidden="1" customHeight="1">
      <c r="A56" s="43"/>
      <c r="B56" s="78"/>
      <c r="C56" s="77"/>
      <c r="D56" s="66"/>
      <c r="E56" s="1136"/>
      <c r="F56" s="1136"/>
      <c r="G56" s="1136"/>
      <c r="H56" s="1136"/>
      <c r="I56" s="1136"/>
      <c r="J56" s="1136"/>
      <c r="K56" s="1136"/>
      <c r="L56" s="1136"/>
      <c r="M56" s="1136"/>
      <c r="N56" s="1136"/>
      <c r="O56" s="1136"/>
      <c r="P56" s="1136"/>
      <c r="Q56" s="1136"/>
      <c r="R56" s="1136"/>
      <c r="S56" s="1136"/>
      <c r="T56" s="1136"/>
      <c r="U56" s="1136"/>
      <c r="V56" s="1136"/>
      <c r="W56" s="1136"/>
      <c r="X56" s="1136"/>
      <c r="Y56" s="59"/>
    </row>
    <row r="57" spans="1:25" ht="15" hidden="1">
      <c r="A57" s="43"/>
      <c r="B57" s="78"/>
      <c r="C57" s="77"/>
      <c r="D57" s="66"/>
      <c r="E57" s="1136"/>
      <c r="F57" s="1136"/>
      <c r="G57" s="1136"/>
      <c r="H57" s="1136"/>
      <c r="I57" s="1136"/>
      <c r="J57" s="1136"/>
      <c r="K57" s="1136"/>
      <c r="L57" s="1136"/>
      <c r="M57" s="1136"/>
      <c r="N57" s="1136"/>
      <c r="O57" s="1136"/>
      <c r="P57" s="1136"/>
      <c r="Q57" s="1136"/>
      <c r="R57" s="1136"/>
      <c r="S57" s="1136"/>
      <c r="T57" s="1136"/>
      <c r="U57" s="1136"/>
      <c r="V57" s="1136"/>
      <c r="W57" s="1136"/>
      <c r="X57" s="1136"/>
      <c r="Y57" s="59"/>
    </row>
    <row r="58" spans="1:25" ht="15" hidden="1" customHeight="1">
      <c r="A58" s="43"/>
      <c r="B58" s="78"/>
      <c r="C58" s="77"/>
      <c r="D58" s="61"/>
      <c r="E58" s="1137" t="s">
        <v>395</v>
      </c>
      <c r="F58" s="1137"/>
      <c r="G58" s="1137"/>
      <c r="H58" s="1137"/>
      <c r="I58" s="1137"/>
      <c r="J58" s="1137"/>
      <c r="K58" s="1137"/>
      <c r="L58" s="1137"/>
      <c r="M58" s="1137"/>
      <c r="N58" s="1137"/>
      <c r="O58" s="1137"/>
      <c r="P58" s="1137"/>
      <c r="Q58" s="1137"/>
      <c r="R58" s="1137"/>
      <c r="S58" s="1137"/>
      <c r="T58" s="1137"/>
      <c r="U58" s="1137"/>
      <c r="V58" s="230"/>
      <c r="W58" s="230"/>
      <c r="X58" s="230"/>
      <c r="Y58" s="59"/>
    </row>
    <row r="59" spans="1:25" ht="15" hidden="1" customHeight="1">
      <c r="A59" s="43"/>
      <c r="B59" s="78"/>
      <c r="C59" s="77"/>
      <c r="D59" s="61"/>
      <c r="E59" s="1139"/>
      <c r="F59" s="1139"/>
      <c r="G59" s="1139"/>
      <c r="H59" s="1134"/>
      <c r="I59" s="1135"/>
      <c r="J59" s="1135"/>
      <c r="K59" s="1135"/>
      <c r="L59" s="1135"/>
      <c r="M59" s="1135"/>
      <c r="N59" s="1135"/>
      <c r="O59" s="1135"/>
      <c r="P59" s="1135"/>
      <c r="Q59" s="1135"/>
      <c r="R59" s="1135"/>
      <c r="S59" s="1135"/>
      <c r="T59" s="1135"/>
      <c r="U59" s="1135"/>
      <c r="V59" s="1135"/>
      <c r="W59" s="1135"/>
      <c r="X59" s="1135"/>
      <c r="Y59" s="59"/>
    </row>
    <row r="60" spans="1:25" ht="15" hidden="1" customHeight="1">
      <c r="A60" s="43"/>
      <c r="B60" s="78"/>
      <c r="C60" s="77"/>
      <c r="D60" s="61"/>
      <c r="E60" s="1138"/>
      <c r="F60" s="1138"/>
      <c r="G60" s="1138"/>
      <c r="H60" s="1133"/>
      <c r="I60" s="1133"/>
      <c r="J60" s="1133"/>
      <c r="K60" s="1133"/>
      <c r="L60" s="1133"/>
      <c r="M60" s="1133"/>
      <c r="N60" s="1133"/>
      <c r="O60" s="1133"/>
      <c r="P60" s="1133"/>
      <c r="Q60" s="1133"/>
      <c r="R60" s="1133"/>
      <c r="S60" s="1133"/>
      <c r="T60" s="1133"/>
      <c r="U60" s="1133"/>
      <c r="V60" s="1133"/>
      <c r="W60" s="1133"/>
      <c r="X60" s="1133"/>
      <c r="Y60" s="59"/>
    </row>
    <row r="61" spans="1:25" ht="15" hidden="1">
      <c r="A61" s="43"/>
      <c r="B61" s="78"/>
      <c r="C61" s="77"/>
      <c r="D61" s="61"/>
      <c r="E61" s="70"/>
      <c r="F61" s="68"/>
      <c r="G61" s="69"/>
      <c r="H61" s="1133"/>
      <c r="I61" s="1133"/>
      <c r="J61" s="1133"/>
      <c r="K61" s="1133"/>
      <c r="L61" s="1133"/>
      <c r="M61" s="1133"/>
      <c r="N61" s="1133"/>
      <c r="O61" s="1133"/>
      <c r="P61" s="1133"/>
      <c r="Q61" s="1133"/>
      <c r="R61" s="1133"/>
      <c r="S61" s="1133"/>
      <c r="T61" s="1133"/>
      <c r="U61" s="1133"/>
      <c r="V61" s="1133"/>
      <c r="W61" s="1133"/>
      <c r="X61" s="113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7" t="s">
        <v>396</v>
      </c>
      <c r="F70" s="1137"/>
      <c r="G70" s="1137"/>
      <c r="H70" s="1137"/>
      <c r="I70" s="1137"/>
      <c r="J70" s="1137"/>
      <c r="K70" s="1137"/>
      <c r="L70" s="1137"/>
      <c r="M70" s="1137"/>
      <c r="N70" s="1137"/>
      <c r="O70" s="1137"/>
      <c r="P70" s="1137"/>
      <c r="Q70" s="1137"/>
      <c r="R70" s="1137"/>
      <c r="S70" s="1137"/>
      <c r="T70" s="1137"/>
      <c r="U70" s="448"/>
      <c r="V70" s="448"/>
      <c r="W70" s="448"/>
      <c r="X70" s="448"/>
      <c r="Y70" s="59"/>
    </row>
    <row r="71" spans="1:25" ht="15" hidden="1">
      <c r="A71" s="43"/>
      <c r="B71" s="78"/>
      <c r="C71" s="77"/>
      <c r="D71" s="61"/>
      <c r="E71" s="1137" t="s">
        <v>587</v>
      </c>
      <c r="F71" s="1137"/>
      <c r="G71" s="1137"/>
      <c r="H71" s="1137"/>
      <c r="I71" s="1137"/>
      <c r="J71" s="1137"/>
      <c r="K71" s="1137"/>
      <c r="L71" s="1137"/>
      <c r="M71" s="1137"/>
      <c r="N71" s="1137"/>
      <c r="O71" s="1137"/>
      <c r="P71" s="1137"/>
      <c r="Q71" s="1137"/>
      <c r="R71" s="1137"/>
      <c r="S71" s="1137"/>
      <c r="T71" s="1137"/>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7" t="s">
        <v>395</v>
      </c>
      <c r="F81" s="1137"/>
      <c r="G81" s="1137"/>
      <c r="H81" s="1137"/>
      <c r="I81" s="1137"/>
      <c r="J81" s="1137"/>
      <c r="K81" s="1137"/>
      <c r="L81" s="1137"/>
      <c r="M81" s="1137"/>
      <c r="N81" s="1137"/>
      <c r="O81" s="1137"/>
      <c r="P81" s="1137"/>
      <c r="Q81" s="1137"/>
      <c r="R81" s="1137"/>
      <c r="S81" s="1137"/>
      <c r="T81" s="1137"/>
      <c r="U81" s="1137"/>
      <c r="V81" s="230"/>
      <c r="W81" s="230"/>
      <c r="X81" s="230"/>
      <c r="Y81" s="59"/>
    </row>
    <row r="82" spans="1:25" ht="15" hidden="1" customHeight="1">
      <c r="A82" s="43"/>
      <c r="B82" s="78"/>
      <c r="C82" s="77"/>
      <c r="D82" s="61"/>
      <c r="E82" s="1138"/>
      <c r="F82" s="1138"/>
      <c r="G82" s="1138"/>
      <c r="H82" s="1134"/>
      <c r="I82" s="1135"/>
      <c r="J82" s="1135"/>
      <c r="K82" s="1135"/>
      <c r="L82" s="1135"/>
      <c r="M82" s="1135"/>
      <c r="N82" s="1135"/>
      <c r="O82" s="1135"/>
      <c r="P82" s="1135"/>
      <c r="Q82" s="1135"/>
      <c r="R82" s="1135"/>
      <c r="S82" s="1135"/>
      <c r="T82" s="1135"/>
      <c r="U82" s="1135"/>
      <c r="V82" s="1135"/>
      <c r="W82" s="1135"/>
      <c r="X82" s="1135"/>
      <c r="Y82" s="59"/>
    </row>
    <row r="83" spans="1:25" ht="15" hidden="1" customHeight="1">
      <c r="A83" s="43"/>
      <c r="B83" s="78"/>
      <c r="C83" s="77"/>
      <c r="D83" s="61"/>
      <c r="Y83" s="59"/>
    </row>
    <row r="84" spans="1:25" ht="15" hidden="1" customHeight="1">
      <c r="A84" s="43"/>
      <c r="B84" s="78"/>
      <c r="C84" s="77"/>
      <c r="D84" s="61"/>
      <c r="E84" s="70"/>
      <c r="F84" s="68"/>
      <c r="G84" s="69"/>
      <c r="H84" s="1133"/>
      <c r="I84" s="1133"/>
      <c r="J84" s="1133"/>
      <c r="K84" s="1133"/>
      <c r="L84" s="1133"/>
      <c r="M84" s="1133"/>
      <c r="N84" s="1133"/>
      <c r="O84" s="1133"/>
      <c r="P84" s="1133"/>
      <c r="Q84" s="1133"/>
      <c r="R84" s="1133"/>
      <c r="S84" s="1133"/>
      <c r="T84" s="1133"/>
      <c r="U84" s="1133"/>
      <c r="V84" s="1133"/>
      <c r="W84" s="1133"/>
      <c r="X84" s="113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1" t="s">
        <v>235</v>
      </c>
      <c r="F98" s="1141"/>
      <c r="G98" s="1141"/>
      <c r="H98" s="1141"/>
      <c r="I98" s="1141"/>
      <c r="J98" s="1141"/>
      <c r="K98" s="1141"/>
      <c r="L98" s="1141"/>
      <c r="M98" s="1141"/>
      <c r="N98" s="1141"/>
      <c r="O98" s="1141"/>
      <c r="P98" s="1141"/>
      <c r="Q98" s="1141"/>
      <c r="R98" s="1141"/>
      <c r="S98" s="1141"/>
      <c r="T98" s="1141"/>
      <c r="U98" s="1141"/>
      <c r="V98" s="1141"/>
      <c r="W98" s="1141"/>
      <c r="X98" s="1141"/>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0" t="s">
        <v>234</v>
      </c>
      <c r="G100" s="1140"/>
      <c r="H100" s="1140"/>
      <c r="I100" s="1140"/>
      <c r="J100" s="1140"/>
      <c r="K100" s="1140"/>
      <c r="L100" s="1140"/>
      <c r="M100" s="1140"/>
      <c r="N100" s="1140"/>
      <c r="O100" s="1140"/>
      <c r="P100" s="1140"/>
      <c r="Q100" s="1140"/>
      <c r="R100" s="1140"/>
      <c r="S100" s="1140"/>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0" t="s">
        <v>233</v>
      </c>
      <c r="G102" s="1140"/>
      <c r="H102" s="1140"/>
      <c r="I102" s="1140"/>
      <c r="J102" s="1140"/>
      <c r="K102" s="1140"/>
      <c r="L102" s="1140"/>
      <c r="M102" s="1140"/>
      <c r="N102" s="1140"/>
      <c r="O102" s="1140"/>
      <c r="P102" s="1140"/>
      <c r="Q102" s="1140"/>
      <c r="R102" s="1140"/>
      <c r="S102" s="1140"/>
      <c r="T102" s="1140"/>
      <c r="U102" s="1140"/>
      <c r="V102" s="1140"/>
      <c r="W102" s="1140"/>
      <c r="X102" s="114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30.xml><?xml version="1.0" encoding="utf-8"?>
<worksheet xmlns="http://schemas.openxmlformats.org/spreadsheetml/2006/main" xmlns:r="http://schemas.openxmlformats.org/officeDocument/2006/relationships">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208</v>
      </c>
    </row>
    <row r="2" spans="1:20" ht="22.5">
      <c r="F2" s="1207" t="s">
        <v>491</v>
      </c>
      <c r="G2" s="1208"/>
      <c r="H2" s="1209"/>
      <c r="I2" s="434"/>
    </row>
    <row r="3" spans="1:20" ht="3" customHeight="1"/>
    <row r="4" spans="1:20" s="190" customFormat="1" ht="11.25">
      <c r="A4" s="213"/>
      <c r="B4" s="213"/>
      <c r="C4" s="213"/>
      <c r="D4" s="213"/>
      <c r="F4" s="1165" t="s">
        <v>454</v>
      </c>
      <c r="G4" s="1165"/>
      <c r="H4" s="1165"/>
      <c r="I4" s="1210" t="s">
        <v>455</v>
      </c>
      <c r="J4" s="213"/>
      <c r="K4" s="213"/>
      <c r="L4" s="213"/>
      <c r="M4" s="213"/>
      <c r="N4" s="213"/>
      <c r="O4" s="213"/>
      <c r="P4" s="213"/>
      <c r="Q4" s="213"/>
      <c r="R4" s="213"/>
      <c r="S4" s="213"/>
      <c r="T4" s="213"/>
    </row>
    <row r="5" spans="1:20" s="190" customFormat="1" ht="11.25" customHeight="1">
      <c r="A5" s="213"/>
      <c r="B5" s="213"/>
      <c r="C5" s="213"/>
      <c r="D5" s="213"/>
      <c r="F5" s="318" t="s">
        <v>92</v>
      </c>
      <c r="G5" s="335" t="s">
        <v>457</v>
      </c>
      <c r="H5" s="317" t="s">
        <v>442</v>
      </c>
      <c r="I5" s="1210"/>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3">
        <v>1</v>
      </c>
      <c r="G7" s="415" t="s">
        <v>492</v>
      </c>
      <c r="H7" s="316" t="str">
        <f>IF(dateCh="","",dateCh)</f>
        <v>23.12.2020</v>
      </c>
      <c r="I7" s="196" t="s">
        <v>493</v>
      </c>
      <c r="J7" s="332"/>
      <c r="K7" s="213"/>
      <c r="L7" s="213"/>
      <c r="M7" s="213"/>
      <c r="N7" s="213"/>
      <c r="O7" s="213"/>
      <c r="P7" s="213"/>
      <c r="Q7" s="213"/>
      <c r="R7" s="213"/>
      <c r="S7" s="213"/>
      <c r="T7" s="213"/>
    </row>
    <row r="8" spans="1:20" s="190" customFormat="1" ht="45">
      <c r="A8" s="1211">
        <v>1</v>
      </c>
      <c r="B8" s="213"/>
      <c r="C8" s="213"/>
      <c r="D8" s="213"/>
      <c r="F8" s="333" t="str">
        <f>"2." &amp;mergeValue(A8)</f>
        <v>2.1</v>
      </c>
      <c r="G8" s="415" t="s">
        <v>494</v>
      </c>
      <c r="H8" s="316"/>
      <c r="I8" s="196" t="s">
        <v>591</v>
      </c>
      <c r="J8" s="332"/>
      <c r="K8" s="213"/>
      <c r="L8" s="213"/>
      <c r="M8" s="213"/>
      <c r="N8" s="213"/>
      <c r="O8" s="213"/>
      <c r="P8" s="213"/>
      <c r="Q8" s="213"/>
      <c r="R8" s="213"/>
      <c r="S8" s="213"/>
      <c r="T8" s="213"/>
    </row>
    <row r="9" spans="1:20" s="190" customFormat="1" ht="22.5">
      <c r="A9" s="1211"/>
      <c r="B9" s="213"/>
      <c r="C9" s="213"/>
      <c r="D9" s="213"/>
      <c r="F9" s="333" t="str">
        <f>"3." &amp;mergeValue(A9)</f>
        <v>3.1</v>
      </c>
      <c r="G9" s="415" t="s">
        <v>495</v>
      </c>
      <c r="H9" s="316"/>
      <c r="I9" s="196" t="s">
        <v>589</v>
      </c>
      <c r="J9" s="332"/>
      <c r="K9" s="213"/>
      <c r="L9" s="213"/>
      <c r="M9" s="213"/>
      <c r="N9" s="213"/>
      <c r="O9" s="213"/>
      <c r="P9" s="213"/>
      <c r="Q9" s="213"/>
      <c r="R9" s="213"/>
      <c r="S9" s="213"/>
      <c r="T9" s="213"/>
    </row>
    <row r="10" spans="1:20" s="190" customFormat="1" ht="22.5">
      <c r="A10" s="1211"/>
      <c r="B10" s="213"/>
      <c r="C10" s="213"/>
      <c r="D10" s="213"/>
      <c r="F10" s="333" t="str">
        <f>"4."&amp;mergeValue(A10)</f>
        <v>4.1</v>
      </c>
      <c r="G10" s="415" t="s">
        <v>496</v>
      </c>
      <c r="H10" s="317" t="s">
        <v>458</v>
      </c>
      <c r="I10" s="196"/>
      <c r="J10" s="332"/>
      <c r="K10" s="213"/>
      <c r="L10" s="213"/>
      <c r="M10" s="213"/>
      <c r="N10" s="213"/>
      <c r="O10" s="213"/>
      <c r="P10" s="213"/>
      <c r="Q10" s="213"/>
      <c r="R10" s="213"/>
      <c r="S10" s="213"/>
      <c r="T10" s="213"/>
    </row>
    <row r="11" spans="1:20" s="190" customFormat="1" ht="18.75">
      <c r="A11" s="1211"/>
      <c r="B11" s="1211">
        <v>1</v>
      </c>
      <c r="C11" s="342"/>
      <c r="D11" s="342"/>
      <c r="F11" s="333" t="str">
        <f>"4."&amp;mergeValue(A11) &amp;"."&amp;mergeValue(B11)</f>
        <v>4.1.1</v>
      </c>
      <c r="G11" s="323" t="s">
        <v>593</v>
      </c>
      <c r="H11" s="316" t="str">
        <f>IF(region_name="","",region_name)</f>
        <v>Нижегородская область</v>
      </c>
      <c r="I11" s="196" t="s">
        <v>499</v>
      </c>
      <c r="J11" s="332"/>
      <c r="K11" s="213"/>
      <c r="L11" s="213"/>
      <c r="M11" s="213"/>
      <c r="N11" s="213"/>
      <c r="O11" s="213"/>
      <c r="P11" s="213"/>
      <c r="Q11" s="213"/>
      <c r="R11" s="213"/>
      <c r="S11" s="213"/>
      <c r="T11" s="213"/>
    </row>
    <row r="12" spans="1:20" s="190" customFormat="1" ht="22.5">
      <c r="A12" s="1211"/>
      <c r="B12" s="1211"/>
      <c r="C12" s="1211">
        <v>1</v>
      </c>
      <c r="D12" s="342"/>
      <c r="F12" s="333" t="str">
        <f>"4."&amp;mergeValue(A12) &amp;"."&amp;mergeValue(B12)&amp;"."&amp;mergeValue(C12)</f>
        <v>4.1.1.1</v>
      </c>
      <c r="G12" s="339" t="s">
        <v>497</v>
      </c>
      <c r="H12" s="316"/>
      <c r="I12" s="196" t="s">
        <v>500</v>
      </c>
      <c r="J12" s="332"/>
      <c r="K12" s="213"/>
      <c r="L12" s="213"/>
      <c r="M12" s="213"/>
      <c r="N12" s="213"/>
      <c r="O12" s="213"/>
      <c r="P12" s="213"/>
      <c r="Q12" s="213"/>
      <c r="R12" s="213"/>
      <c r="S12" s="213"/>
      <c r="T12" s="213"/>
    </row>
    <row r="13" spans="1:20" s="190" customFormat="1" ht="39" customHeight="1">
      <c r="A13" s="1211"/>
      <c r="B13" s="1211"/>
      <c r="C13" s="1211"/>
      <c r="D13" s="342">
        <v>1</v>
      </c>
      <c r="F13" s="333" t="str">
        <f>"4."&amp;mergeValue(A13) &amp;"."&amp;mergeValue(B13)&amp;"."&amp;mergeValue(C13)&amp;"."&amp;mergeValue(D13)</f>
        <v>4.1.1.1.1</v>
      </c>
      <c r="G13" s="418" t="s">
        <v>498</v>
      </c>
      <c r="H13" s="316"/>
      <c r="I13" s="1212" t="s">
        <v>592</v>
      </c>
      <c r="J13" s="332"/>
      <c r="K13" s="213"/>
      <c r="L13" s="213"/>
      <c r="M13" s="213"/>
      <c r="N13" s="213"/>
      <c r="O13" s="213"/>
      <c r="P13" s="213"/>
      <c r="Q13" s="213"/>
      <c r="R13" s="213"/>
      <c r="S13" s="213"/>
      <c r="T13" s="213"/>
    </row>
    <row r="14" spans="1:20" s="190" customFormat="1" ht="18.75">
      <c r="A14" s="1211"/>
      <c r="B14" s="1211"/>
      <c r="C14" s="1211"/>
      <c r="D14" s="342"/>
      <c r="F14" s="336"/>
      <c r="G14" s="150" t="s">
        <v>4</v>
      </c>
      <c r="H14" s="341"/>
      <c r="I14" s="1212"/>
      <c r="J14" s="332"/>
      <c r="K14" s="213"/>
      <c r="L14" s="213"/>
      <c r="M14" s="213"/>
      <c r="N14" s="213"/>
      <c r="O14" s="213"/>
      <c r="P14" s="213"/>
      <c r="Q14" s="213"/>
      <c r="R14" s="213"/>
      <c r="S14" s="213"/>
      <c r="T14" s="213"/>
    </row>
    <row r="15" spans="1:20" s="190" customFormat="1" ht="18.75">
      <c r="A15" s="1211"/>
      <c r="B15" s="1211"/>
      <c r="C15" s="342"/>
      <c r="D15" s="342"/>
      <c r="F15" s="419"/>
      <c r="G15" s="195" t="s">
        <v>403</v>
      </c>
      <c r="H15" s="420"/>
      <c r="I15" s="421"/>
      <c r="J15" s="332"/>
      <c r="K15" s="213"/>
      <c r="L15" s="213"/>
      <c r="M15" s="213"/>
      <c r="N15" s="213"/>
      <c r="O15" s="213"/>
      <c r="P15" s="213"/>
      <c r="Q15" s="213"/>
      <c r="R15" s="213"/>
      <c r="S15" s="213"/>
      <c r="T15" s="213"/>
    </row>
    <row r="16" spans="1:20" s="190" customFormat="1" ht="18.75">
      <c r="A16" s="1211"/>
      <c r="B16" s="213"/>
      <c r="C16" s="213"/>
      <c r="D16" s="213"/>
      <c r="F16" s="336"/>
      <c r="G16" s="155" t="s">
        <v>506</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505</v>
      </c>
      <c r="H17" s="337"/>
      <c r="I17" s="338"/>
      <c r="J17" s="332"/>
      <c r="K17" s="213"/>
      <c r="L17" s="213"/>
      <c r="M17" s="213"/>
      <c r="N17" s="213"/>
      <c r="O17" s="213"/>
      <c r="P17" s="213"/>
      <c r="Q17" s="213"/>
      <c r="R17" s="213"/>
      <c r="S17" s="213"/>
      <c r="T17" s="213"/>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6" t="s">
        <v>594</v>
      </c>
      <c r="H19" s="1206"/>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27" t="s">
        <v>687</v>
      </c>
      <c r="M5" s="1227"/>
      <c r="N5" s="1227"/>
      <c r="O5" s="1227"/>
      <c r="P5" s="1227"/>
      <c r="Q5" s="1227"/>
      <c r="R5" s="1227"/>
      <c r="S5" s="1227"/>
      <c r="T5" s="1227"/>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60" t="str">
        <f>IF(NameOrPr_ch="",IF(NameOrPr="","",NameOrPr),NameOrPr_ch)</f>
        <v>РСТ НО</v>
      </c>
      <c r="P7" s="1261"/>
      <c r="Q7" s="1261"/>
      <c r="R7" s="1261"/>
      <c r="S7" s="1261"/>
      <c r="T7" s="1262"/>
      <c r="U7" s="667"/>
      <c r="Y7" s="1013"/>
      <c r="Z7" s="505"/>
      <c r="AA7" s="505"/>
      <c r="AB7" s="505"/>
      <c r="AC7" s="505"/>
    </row>
    <row r="8" spans="1:29" s="570" customFormat="1" ht="18.75">
      <c r="A8" s="590"/>
      <c r="B8" s="590"/>
      <c r="C8" s="590"/>
      <c r="D8" s="590"/>
      <c r="E8" s="590"/>
      <c r="F8" s="590"/>
      <c r="G8" s="590"/>
      <c r="H8" s="590"/>
      <c r="L8" s="499"/>
      <c r="M8" s="617" t="s">
        <v>597</v>
      </c>
      <c r="N8" s="666"/>
      <c r="O8" s="1260" t="str">
        <f>IF(datePr_ch="",IF(datePr="","",datePr),datePr_ch)</f>
        <v>18.12.2020</v>
      </c>
      <c r="P8" s="1261"/>
      <c r="Q8" s="1261"/>
      <c r="R8" s="1261"/>
      <c r="S8" s="1261"/>
      <c r="T8" s="1262"/>
      <c r="U8" s="667"/>
      <c r="Y8" s="1013"/>
      <c r="Z8" s="590"/>
      <c r="AA8" s="590"/>
      <c r="AB8" s="590"/>
      <c r="AC8" s="590"/>
    </row>
    <row r="9" spans="1:29" s="491" customFormat="1" ht="18.75">
      <c r="A9" s="505"/>
      <c r="B9" s="505"/>
      <c r="C9" s="505"/>
      <c r="D9" s="505"/>
      <c r="E9" s="505"/>
      <c r="F9" s="505"/>
      <c r="G9" s="505"/>
      <c r="H9" s="505"/>
      <c r="L9" s="552"/>
      <c r="M9" s="617" t="s">
        <v>596</v>
      </c>
      <c r="N9" s="666"/>
      <c r="O9" s="1260" t="str">
        <f>IF(numberPr_ch="",IF(numberPr="","",numberPr),numberPr_ch)</f>
        <v>54/60</v>
      </c>
      <c r="P9" s="1261"/>
      <c r="Q9" s="1261"/>
      <c r="R9" s="1261"/>
      <c r="S9" s="1261"/>
      <c r="T9" s="1262"/>
      <c r="U9" s="667"/>
      <c r="Y9" s="1013"/>
      <c r="Z9" s="505"/>
      <c r="AA9" s="505"/>
      <c r="AB9" s="505"/>
      <c r="AC9" s="505"/>
    </row>
    <row r="10" spans="1:29" s="491" customFormat="1" ht="18.75">
      <c r="A10" s="505"/>
      <c r="B10" s="505"/>
      <c r="C10" s="505"/>
      <c r="D10" s="505"/>
      <c r="E10" s="505"/>
      <c r="F10" s="505"/>
      <c r="G10" s="505"/>
      <c r="H10" s="505"/>
      <c r="L10" s="552"/>
      <c r="M10" s="617" t="s">
        <v>501</v>
      </c>
      <c r="N10" s="666"/>
      <c r="O10" s="1260" t="str">
        <f>IF(IstPub_ch="",IF(IstPub="","",IstPub),IstPub_ch)</f>
        <v>сайт РСТ НО</v>
      </c>
      <c r="P10" s="1261"/>
      <c r="Q10" s="1261"/>
      <c r="R10" s="1261"/>
      <c r="S10" s="1261"/>
      <c r="T10" s="1262"/>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722</v>
      </c>
      <c r="R11" s="771" t="s">
        <v>723</v>
      </c>
      <c r="S11" s="749"/>
      <c r="T11" s="749"/>
      <c r="U11" s="667"/>
      <c r="Y11" s="773"/>
      <c r="Z11" s="614"/>
      <c r="AA11" s="614"/>
      <c r="AB11" s="614"/>
      <c r="AC11" s="614"/>
    </row>
    <row r="12" spans="1:29" s="491" customFormat="1" ht="11.25" hidden="1">
      <c r="A12" s="505"/>
      <c r="B12" s="505"/>
      <c r="C12" s="505"/>
      <c r="D12" s="505"/>
      <c r="E12" s="505"/>
      <c r="F12" s="505"/>
      <c r="G12" s="505"/>
      <c r="H12" s="505"/>
      <c r="L12" s="1228"/>
      <c r="M12" s="1228"/>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53"/>
      <c r="R13" s="1253"/>
      <c r="S13" s="1253"/>
      <c r="T13" s="1253"/>
      <c r="U13" s="1253"/>
      <c r="V13" s="1253"/>
    </row>
    <row r="14" spans="1:29">
      <c r="J14" s="481"/>
      <c r="K14" s="481"/>
      <c r="L14" s="1165" t="s">
        <v>454</v>
      </c>
      <c r="M14" s="1165"/>
      <c r="N14" s="1165"/>
      <c r="O14" s="1165"/>
      <c r="P14" s="1165"/>
      <c r="Q14" s="1165"/>
      <c r="R14" s="1165"/>
      <c r="S14" s="1165"/>
      <c r="T14" s="1165"/>
      <c r="U14" s="1165"/>
      <c r="V14" s="1165"/>
      <c r="W14" s="1165"/>
      <c r="X14" s="1165" t="s">
        <v>455</v>
      </c>
    </row>
    <row r="15" spans="1:29" ht="14.25" customHeight="1">
      <c r="J15" s="481"/>
      <c r="K15" s="481"/>
      <c r="L15" s="1240" t="s">
        <v>92</v>
      </c>
      <c r="M15" s="1240" t="s">
        <v>627</v>
      </c>
      <c r="N15" s="534"/>
      <c r="O15" s="1240" t="s">
        <v>628</v>
      </c>
      <c r="P15" s="1276" t="s">
        <v>629</v>
      </c>
      <c r="Q15" s="1276" t="s">
        <v>642</v>
      </c>
      <c r="R15" s="1276"/>
      <c r="S15" s="1276"/>
      <c r="T15" s="1276"/>
      <c r="U15" s="1276"/>
      <c r="V15" s="1240" t="s">
        <v>341</v>
      </c>
      <c r="W15" s="1252" t="s">
        <v>275</v>
      </c>
      <c r="X15" s="1165"/>
    </row>
    <row r="16" spans="1:29" s="523" customFormat="1" ht="25.5" customHeight="1">
      <c r="A16" s="585"/>
      <c r="B16" s="585"/>
      <c r="C16" s="585"/>
      <c r="D16" s="585"/>
      <c r="E16" s="585"/>
      <c r="F16" s="585"/>
      <c r="G16" s="591"/>
      <c r="H16" s="591"/>
      <c r="I16" s="531"/>
      <c r="J16" s="529"/>
      <c r="K16" s="529"/>
      <c r="L16" s="1240"/>
      <c r="M16" s="1240"/>
      <c r="N16" s="534"/>
      <c r="O16" s="1240"/>
      <c r="P16" s="1276"/>
      <c r="Q16" s="1276" t="s">
        <v>680</v>
      </c>
      <c r="R16" s="1276"/>
      <c r="S16" s="1267" t="s">
        <v>655</v>
      </c>
      <c r="T16" s="1267"/>
      <c r="U16" s="1267"/>
      <c r="V16" s="1240"/>
      <c r="W16" s="1252"/>
      <c r="X16" s="1165"/>
      <c r="Y16" s="1008"/>
      <c r="Z16" s="585"/>
      <c r="AA16" s="585"/>
      <c r="AB16" s="585"/>
      <c r="AC16" s="585"/>
    </row>
    <row r="17" spans="1:29" ht="14.25" customHeight="1">
      <c r="J17" s="481"/>
      <c r="K17" s="481"/>
      <c r="L17" s="1240"/>
      <c r="M17" s="1240"/>
      <c r="N17" s="534"/>
      <c r="O17" s="1240"/>
      <c r="P17" s="1276"/>
      <c r="Q17" s="534" t="s">
        <v>678</v>
      </c>
      <c r="R17" s="534" t="s">
        <v>679</v>
      </c>
      <c r="S17" s="536" t="s">
        <v>274</v>
      </c>
      <c r="T17" s="1264" t="s">
        <v>273</v>
      </c>
      <c r="U17" s="1264"/>
      <c r="V17" s="1240"/>
      <c r="W17" s="1252"/>
      <c r="X17" s="1165"/>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69">
        <f t="shared" ca="1" si="0"/>
        <v>8</v>
      </c>
      <c r="U18" s="1269"/>
      <c r="V18" s="487">
        <f ca="1">OFFSET(V18,0,-2)+1</f>
        <v>9</v>
      </c>
      <c r="W18" s="523"/>
      <c r="X18" s="487">
        <f ca="1">OFFSET(X18,0,-2)+1</f>
        <v>10</v>
      </c>
    </row>
    <row r="19" spans="1:29" ht="22.5">
      <c r="A19" s="1213">
        <v>1</v>
      </c>
      <c r="B19" s="980"/>
      <c r="C19" s="980"/>
      <c r="D19" s="980"/>
      <c r="E19" s="980"/>
      <c r="F19" s="980"/>
      <c r="G19" s="981"/>
      <c r="H19" s="981"/>
      <c r="I19" s="983"/>
      <c r="J19" s="975"/>
      <c r="K19" s="975"/>
      <c r="L19" s="593">
        <f>mergeValue(A19)</f>
        <v>1</v>
      </c>
      <c r="M19" s="641" t="s">
        <v>20</v>
      </c>
      <c r="N19" s="580"/>
      <c r="O19" s="1254"/>
      <c r="P19" s="1254"/>
      <c r="Q19" s="1254"/>
      <c r="R19" s="1254"/>
      <c r="S19" s="1254"/>
      <c r="T19" s="1254"/>
      <c r="U19" s="1254"/>
      <c r="V19" s="1254"/>
      <c r="W19" s="1254"/>
      <c r="X19" s="581" t="s">
        <v>476</v>
      </c>
    </row>
    <row r="20" spans="1:29" ht="22.5">
      <c r="A20" s="1213"/>
      <c r="B20" s="1213">
        <v>1</v>
      </c>
      <c r="C20" s="980"/>
      <c r="D20" s="980"/>
      <c r="E20" s="980"/>
      <c r="F20" s="980"/>
      <c r="G20" s="985"/>
      <c r="H20" s="982"/>
      <c r="I20" s="987"/>
      <c r="J20" s="972"/>
      <c r="K20" s="971"/>
      <c r="L20" s="593" t="str">
        <f>mergeValue(A20) &amp;"."&amp; mergeValue(B20)</f>
        <v>1.1</v>
      </c>
      <c r="M20" s="546" t="s">
        <v>16</v>
      </c>
      <c r="N20" s="580"/>
      <c r="O20" s="1254"/>
      <c r="P20" s="1254"/>
      <c r="Q20" s="1254"/>
      <c r="R20" s="1254"/>
      <c r="S20" s="1254"/>
      <c r="T20" s="1254"/>
      <c r="U20" s="1254"/>
      <c r="V20" s="1254"/>
      <c r="W20" s="1254"/>
      <c r="X20" s="581" t="s">
        <v>477</v>
      </c>
    </row>
    <row r="21" spans="1:29" ht="22.5">
      <c r="A21" s="1213"/>
      <c r="B21" s="1213"/>
      <c r="C21" s="1213">
        <v>1</v>
      </c>
      <c r="D21" s="980"/>
      <c r="E21" s="980"/>
      <c r="F21" s="980"/>
      <c r="G21" s="985"/>
      <c r="H21" s="982"/>
      <c r="I21" s="988"/>
      <c r="J21" s="972"/>
      <c r="K21" s="971"/>
      <c r="L21" s="593" t="str">
        <f>mergeValue(A21) &amp;"."&amp; mergeValue(B21)&amp;"."&amp; mergeValue(C21)</f>
        <v>1.1.1</v>
      </c>
      <c r="M21" s="547" t="s">
        <v>7</v>
      </c>
      <c r="N21" s="580"/>
      <c r="O21" s="1254"/>
      <c r="P21" s="1254"/>
      <c r="Q21" s="1254"/>
      <c r="R21" s="1254"/>
      <c r="S21" s="1254"/>
      <c r="T21" s="1254"/>
      <c r="U21" s="1254"/>
      <c r="V21" s="1254"/>
      <c r="W21" s="1254"/>
      <c r="X21" s="581" t="s">
        <v>634</v>
      </c>
    </row>
    <row r="22" spans="1:29">
      <c r="A22" s="1213"/>
      <c r="B22" s="1213"/>
      <c r="C22" s="1213"/>
      <c r="D22" s="1213">
        <v>1</v>
      </c>
      <c r="E22" s="980"/>
      <c r="F22" s="980"/>
      <c r="G22" s="985"/>
      <c r="H22" s="982"/>
      <c r="I22" s="988"/>
      <c r="J22" s="986"/>
      <c r="K22" s="971"/>
      <c r="L22" s="593" t="str">
        <f>mergeValue(A22) &amp;"."&amp; mergeValue(B22)&amp;"."&amp; mergeValue(C22)&amp;"."&amp; mergeValue(D22)</f>
        <v>1.1.1.1</v>
      </c>
      <c r="M22" s="548" t="s">
        <v>22</v>
      </c>
      <c r="N22" s="580"/>
      <c r="O22" s="1254"/>
      <c r="P22" s="1254"/>
      <c r="Q22" s="1254"/>
      <c r="R22" s="1254"/>
      <c r="S22" s="1254"/>
      <c r="T22" s="1254"/>
      <c r="U22" s="1254"/>
      <c r="V22" s="1254"/>
      <c r="W22" s="1254"/>
      <c r="X22" s="1020" t="s">
        <v>688</v>
      </c>
    </row>
    <row r="23" spans="1:29" ht="42.95" customHeight="1">
      <c r="A23" s="1213"/>
      <c r="B23" s="1213"/>
      <c r="C23" s="1213"/>
      <c r="D23" s="1213"/>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099"/>
      <c r="T23" s="650" t="s">
        <v>85</v>
      </c>
      <c r="U23" s="1097"/>
      <c r="V23" s="774" t="s">
        <v>85</v>
      </c>
      <c r="W23" s="839"/>
      <c r="X23" s="1230" t="s">
        <v>689</v>
      </c>
      <c r="Y23" s="1008" t="str">
        <f>strCheckDateTwo(N23:W23)</f>
        <v/>
      </c>
    </row>
    <row r="24" spans="1:29" hidden="1">
      <c r="A24" s="1213"/>
      <c r="B24" s="1213"/>
      <c r="C24" s="1213"/>
      <c r="D24" s="1213"/>
      <c r="E24" s="980"/>
      <c r="F24" s="980"/>
      <c r="G24" s="985"/>
      <c r="H24" s="982"/>
      <c r="I24" s="988"/>
      <c r="J24" s="986"/>
      <c r="K24" s="976"/>
      <c r="L24" s="631"/>
      <c r="M24" s="561"/>
      <c r="N24" s="646"/>
      <c r="O24" s="646"/>
      <c r="P24" s="646"/>
      <c r="Q24" s="646"/>
      <c r="R24" s="584" t="str">
        <f>S23 &amp; "-" &amp; U23</f>
        <v>-</v>
      </c>
      <c r="S24" s="512"/>
      <c r="T24" s="586"/>
      <c r="U24" s="512"/>
      <c r="V24" s="646"/>
      <c r="W24" s="838"/>
      <c r="X24" s="1231"/>
    </row>
    <row r="25" spans="1:29" ht="15" customHeight="1">
      <c r="A25" s="1213"/>
      <c r="B25" s="1213"/>
      <c r="C25" s="1213"/>
      <c r="D25" s="1213"/>
      <c r="E25" s="980"/>
      <c r="F25" s="980"/>
      <c r="G25" s="985"/>
      <c r="H25" s="982"/>
      <c r="I25" s="988"/>
      <c r="J25" s="986"/>
      <c r="K25" s="976"/>
      <c r="L25" s="538"/>
      <c r="M25" s="551" t="s">
        <v>5</v>
      </c>
      <c r="N25" s="549"/>
      <c r="O25" s="545"/>
      <c r="P25" s="545"/>
      <c r="Q25" s="545"/>
      <c r="R25" s="545"/>
      <c r="S25" s="573"/>
      <c r="T25" s="564"/>
      <c r="U25" s="563"/>
      <c r="V25" s="549"/>
      <c r="W25" s="549"/>
      <c r="X25" s="1232"/>
    </row>
    <row r="26" spans="1:29" s="475" customFormat="1" ht="15" customHeight="1">
      <c r="A26" s="1213"/>
      <c r="B26" s="1213"/>
      <c r="C26" s="1213"/>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13"/>
      <c r="B27" s="1213"/>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13"/>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206" t="s">
        <v>690</v>
      </c>
      <c r="N31" s="1206"/>
      <c r="O31" s="1206"/>
      <c r="P31" s="1206"/>
      <c r="Q31" s="1206"/>
      <c r="R31" s="1206"/>
      <c r="S31" s="1206"/>
      <c r="T31" s="1206"/>
      <c r="U31" s="1206"/>
      <c r="V31" s="1206"/>
      <c r="W31" s="1206"/>
      <c r="X31" s="1206"/>
      <c r="Y31" s="1098"/>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210</v>
      </c>
    </row>
    <row r="2" spans="1:20" ht="22.5">
      <c r="F2" s="1207" t="s">
        <v>491</v>
      </c>
      <c r="G2" s="1208"/>
      <c r="H2" s="1209"/>
      <c r="I2" s="434"/>
    </row>
    <row r="3" spans="1:20" ht="3" customHeight="1"/>
    <row r="4" spans="1:20" s="190" customFormat="1" ht="11.25">
      <c r="A4" s="213"/>
      <c r="B4" s="213"/>
      <c r="C4" s="213"/>
      <c r="D4" s="213"/>
      <c r="F4" s="1165" t="s">
        <v>454</v>
      </c>
      <c r="G4" s="1165"/>
      <c r="H4" s="1165"/>
      <c r="I4" s="1210" t="s">
        <v>455</v>
      </c>
      <c r="J4" s="213"/>
      <c r="K4" s="213"/>
      <c r="L4" s="213"/>
      <c r="M4" s="213"/>
      <c r="N4" s="213"/>
      <c r="O4" s="213"/>
      <c r="P4" s="213"/>
      <c r="Q4" s="213"/>
      <c r="R4" s="213"/>
      <c r="S4" s="213"/>
      <c r="T4" s="213"/>
    </row>
    <row r="5" spans="1:20" s="190" customFormat="1" ht="11.25" customHeight="1">
      <c r="A5" s="213"/>
      <c r="B5" s="213"/>
      <c r="C5" s="213"/>
      <c r="D5" s="213"/>
      <c r="F5" s="318" t="s">
        <v>92</v>
      </c>
      <c r="G5" s="335" t="s">
        <v>457</v>
      </c>
      <c r="H5" s="317" t="s">
        <v>442</v>
      </c>
      <c r="I5" s="1210"/>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3">
        <v>1</v>
      </c>
      <c r="G7" s="415" t="s">
        <v>492</v>
      </c>
      <c r="H7" s="316" t="str">
        <f>IF(dateCh="","",dateCh)</f>
        <v>23.12.2020</v>
      </c>
      <c r="I7" s="196" t="s">
        <v>493</v>
      </c>
      <c r="J7" s="332"/>
      <c r="K7" s="213"/>
      <c r="L7" s="213"/>
      <c r="M7" s="213"/>
      <c r="N7" s="213"/>
      <c r="O7" s="213"/>
      <c r="P7" s="213"/>
      <c r="Q7" s="213"/>
      <c r="R7" s="213"/>
      <c r="S7" s="213"/>
      <c r="T7" s="213"/>
    </row>
    <row r="8" spans="1:20" s="190" customFormat="1" ht="45">
      <c r="A8" s="1211">
        <v>1</v>
      </c>
      <c r="B8" s="213"/>
      <c r="C8" s="213"/>
      <c r="D8" s="213"/>
      <c r="F8" s="333" t="str">
        <f>"2." &amp;mergeValue(A8)</f>
        <v>2.1</v>
      </c>
      <c r="G8" s="415" t="s">
        <v>494</v>
      </c>
      <c r="H8" s="316" t="str">
        <f>IF('Перечень тарифов'!R21="","наименование отсутствует","" &amp; 'Перечень тарифов'!R21 &amp; "")</f>
        <v>наименование отсутствует</v>
      </c>
      <c r="I8" s="196" t="s">
        <v>591</v>
      </c>
      <c r="J8" s="332"/>
      <c r="K8" s="213"/>
      <c r="L8" s="213"/>
      <c r="M8" s="213"/>
      <c r="N8" s="213"/>
      <c r="O8" s="213"/>
      <c r="P8" s="213"/>
      <c r="Q8" s="213"/>
      <c r="R8" s="213"/>
      <c r="S8" s="213"/>
      <c r="T8" s="213"/>
    </row>
    <row r="9" spans="1:20" s="190" customFormat="1" ht="22.5">
      <c r="A9" s="1211"/>
      <c r="B9" s="213"/>
      <c r="C9" s="213"/>
      <c r="D9" s="213"/>
      <c r="F9" s="333" t="str">
        <f>"3." &amp;mergeValue(A9)</f>
        <v>3.1</v>
      </c>
      <c r="G9" s="415" t="s">
        <v>495</v>
      </c>
      <c r="H9" s="316" t="str">
        <f>IF('Перечень тарифов'!F21="","наименование отсутствует","" &amp; 'Перечень тарифов'!F21 &amp; "")</f>
        <v>Передача. Теплоноситель</v>
      </c>
      <c r="I9" s="196" t="s">
        <v>589</v>
      </c>
      <c r="J9" s="332"/>
      <c r="K9" s="213"/>
      <c r="L9" s="213"/>
      <c r="M9" s="213"/>
      <c r="N9" s="213"/>
      <c r="O9" s="213"/>
      <c r="P9" s="213"/>
      <c r="Q9" s="213"/>
      <c r="R9" s="213"/>
      <c r="S9" s="213"/>
      <c r="T9" s="213"/>
    </row>
    <row r="10" spans="1:20" s="190" customFormat="1" ht="22.5">
      <c r="A10" s="1211"/>
      <c r="B10" s="213"/>
      <c r="C10" s="213"/>
      <c r="D10" s="213"/>
      <c r="F10" s="333" t="str">
        <f>"4."&amp;mergeValue(A10)</f>
        <v>4.1</v>
      </c>
      <c r="G10" s="415" t="s">
        <v>496</v>
      </c>
      <c r="H10" s="317" t="s">
        <v>458</v>
      </c>
      <c r="I10" s="196"/>
      <c r="J10" s="332"/>
      <c r="K10" s="213"/>
      <c r="L10" s="213"/>
      <c r="M10" s="213"/>
      <c r="N10" s="213"/>
      <c r="O10" s="213"/>
      <c r="P10" s="213"/>
      <c r="Q10" s="213"/>
      <c r="R10" s="213"/>
      <c r="S10" s="213"/>
      <c r="T10" s="213"/>
    </row>
    <row r="11" spans="1:20" s="190" customFormat="1" ht="18.75">
      <c r="A11" s="1211"/>
      <c r="B11" s="1211">
        <v>1</v>
      </c>
      <c r="C11" s="439"/>
      <c r="D11" s="439"/>
      <c r="F11" s="333" t="str">
        <f>"4."&amp;mergeValue(A11) &amp;"."&amp;mergeValue(B11)</f>
        <v>4.1.1</v>
      </c>
      <c r="G11" s="323" t="s">
        <v>593</v>
      </c>
      <c r="H11" s="316" t="str">
        <f>IF(region_name="","",region_name)</f>
        <v>Нижегородская область</v>
      </c>
      <c r="I11" s="196" t="s">
        <v>499</v>
      </c>
      <c r="J11" s="332"/>
      <c r="K11" s="213"/>
      <c r="L11" s="213"/>
      <c r="M11" s="213"/>
      <c r="N11" s="213"/>
      <c r="O11" s="213"/>
      <c r="P11" s="213"/>
      <c r="Q11" s="213"/>
      <c r="R11" s="213"/>
      <c r="S11" s="213"/>
      <c r="T11" s="213"/>
    </row>
    <row r="12" spans="1:20" s="190" customFormat="1" ht="22.5">
      <c r="A12" s="1211"/>
      <c r="B12" s="1211"/>
      <c r="C12" s="1211">
        <v>1</v>
      </c>
      <c r="D12" s="439"/>
      <c r="F12" s="333" t="str">
        <f>"4."&amp;mergeValue(A12) &amp;"."&amp;mergeValue(B12)&amp;"."&amp;mergeValue(C12)</f>
        <v>4.1.1.1</v>
      </c>
      <c r="G12" s="339" t="s">
        <v>497</v>
      </c>
      <c r="H12" s="316" t="str">
        <f>IF(Территории!H13="","","" &amp; Территории!H13 &amp; "")</f>
        <v>город Нижний Новгород</v>
      </c>
      <c r="I12" s="196" t="s">
        <v>500</v>
      </c>
      <c r="J12" s="332"/>
      <c r="K12" s="213"/>
      <c r="L12" s="213"/>
      <c r="M12" s="213"/>
      <c r="N12" s="213"/>
      <c r="O12" s="213"/>
      <c r="P12" s="213"/>
      <c r="Q12" s="213"/>
      <c r="R12" s="213"/>
      <c r="S12" s="213"/>
      <c r="T12" s="213"/>
    </row>
    <row r="13" spans="1:20" s="190" customFormat="1" ht="56.25">
      <c r="A13" s="1211"/>
      <c r="B13" s="1211"/>
      <c r="C13" s="1211"/>
      <c r="D13" s="439">
        <v>1</v>
      </c>
      <c r="F13" s="333" t="str">
        <f>"4."&amp;mergeValue(A13) &amp;"."&amp;mergeValue(B13)&amp;"."&amp;mergeValue(C13)&amp;"."&amp;mergeValue(D13)</f>
        <v>4.1.1.1.1</v>
      </c>
      <c r="G13" s="418" t="s">
        <v>498</v>
      </c>
      <c r="H13" s="316" t="str">
        <f>IF(Территории!R14="","","" &amp; Территории!R14 &amp; "")</f>
        <v>город Нижний Новгород (22701000)</v>
      </c>
      <c r="I13" s="1105" t="s">
        <v>592</v>
      </c>
      <c r="J13" s="332"/>
      <c r="K13" s="213"/>
      <c r="L13" s="213"/>
      <c r="M13" s="213"/>
      <c r="N13" s="213"/>
      <c r="O13" s="213"/>
      <c r="P13" s="213"/>
      <c r="Q13" s="213"/>
      <c r="R13" s="213"/>
      <c r="S13" s="213"/>
      <c r="T13" s="213"/>
    </row>
    <row r="14" spans="1:20" s="325" customFormat="1" ht="3" customHeight="1">
      <c r="A14" s="326"/>
      <c r="B14" s="326"/>
      <c r="C14" s="326"/>
      <c r="D14" s="326"/>
      <c r="F14" s="324"/>
      <c r="G14" s="416"/>
      <c r="H14" s="417"/>
      <c r="I14" s="225"/>
      <c r="J14" s="326"/>
      <c r="K14" s="326"/>
      <c r="L14" s="326"/>
      <c r="M14" s="326"/>
      <c r="N14" s="326"/>
      <c r="O14" s="326"/>
      <c r="P14" s="326"/>
      <c r="Q14" s="326"/>
      <c r="R14" s="326"/>
      <c r="S14" s="326"/>
      <c r="T14" s="326"/>
    </row>
    <row r="15" spans="1:20" s="325" customFormat="1" ht="15" customHeight="1">
      <c r="A15" s="326"/>
      <c r="B15" s="326"/>
      <c r="C15" s="326"/>
      <c r="D15" s="326"/>
      <c r="F15" s="324"/>
      <c r="G15" s="1206" t="s">
        <v>594</v>
      </c>
      <c r="H15" s="1206"/>
      <c r="I15" s="225"/>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1"/>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27" t="s">
        <v>731</v>
      </c>
      <c r="E5" s="1227"/>
      <c r="F5" s="1227"/>
      <c r="G5" s="436"/>
    </row>
    <row r="6" spans="1:16" ht="3" customHeight="1">
      <c r="C6" s="86"/>
      <c r="D6" s="37"/>
      <c r="E6" s="84"/>
      <c r="F6" s="83"/>
      <c r="G6" s="285"/>
    </row>
    <row r="7" spans="1:16">
      <c r="C7" s="86"/>
      <c r="D7" s="1240" t="s">
        <v>454</v>
      </c>
      <c r="E7" s="1240"/>
      <c r="F7" s="1240"/>
      <c r="G7" s="1283" t="s">
        <v>455</v>
      </c>
    </row>
    <row r="8" spans="1:16">
      <c r="C8" s="86"/>
      <c r="D8" s="103" t="s">
        <v>92</v>
      </c>
      <c r="E8" s="113" t="s">
        <v>457</v>
      </c>
      <c r="F8" s="113" t="s">
        <v>456</v>
      </c>
      <c r="G8" s="1283"/>
    </row>
    <row r="9" spans="1:16" ht="12" customHeight="1">
      <c r="C9" s="86"/>
      <c r="D9" s="42" t="s">
        <v>93</v>
      </c>
      <c r="E9" s="42" t="s">
        <v>49</v>
      </c>
      <c r="F9" s="42" t="s">
        <v>50</v>
      </c>
      <c r="G9" s="42" t="s">
        <v>51</v>
      </c>
    </row>
    <row r="10" spans="1:16" ht="22.5">
      <c r="A10" s="284"/>
      <c r="C10" s="86"/>
      <c r="D10" s="187">
        <v>1</v>
      </c>
      <c r="E10" s="293" t="s">
        <v>693</v>
      </c>
      <c r="F10" s="294" t="s">
        <v>458</v>
      </c>
      <c r="G10" s="196"/>
    </row>
    <row r="11" spans="1:16">
      <c r="A11" s="284"/>
      <c r="C11" s="86"/>
      <c r="D11" s="187" t="s">
        <v>295</v>
      </c>
      <c r="E11" s="286" t="s">
        <v>694</v>
      </c>
      <c r="F11" s="294" t="s">
        <v>458</v>
      </c>
      <c r="G11" s="196"/>
    </row>
    <row r="12" spans="1:16" ht="21" customHeight="1">
      <c r="A12" s="284"/>
      <c r="C12" s="86"/>
      <c r="D12" s="187" t="s">
        <v>8</v>
      </c>
      <c r="E12" s="288"/>
      <c r="F12" s="313"/>
      <c r="G12" s="1230" t="s">
        <v>598</v>
      </c>
    </row>
    <row r="13" spans="1:16" ht="15" customHeight="1">
      <c r="A13" s="284"/>
      <c r="C13" s="86"/>
      <c r="D13" s="114"/>
      <c r="E13" s="300" t="s">
        <v>328</v>
      </c>
      <c r="F13" s="297"/>
      <c r="G13" s="1232"/>
    </row>
    <row r="14" spans="1:16">
      <c r="A14" s="284"/>
      <c r="C14" s="86"/>
      <c r="D14" s="187" t="s">
        <v>329</v>
      </c>
      <c r="E14" s="286" t="s">
        <v>695</v>
      </c>
      <c r="F14" s="294" t="s">
        <v>458</v>
      </c>
      <c r="G14" s="789"/>
    </row>
    <row r="15" spans="1:16" ht="42.95" customHeight="1">
      <c r="A15" s="284"/>
      <c r="C15" s="86"/>
      <c r="D15" s="187" t="s">
        <v>443</v>
      </c>
      <c r="E15" s="1126"/>
      <c r="F15" s="1127"/>
      <c r="G15" s="1230" t="s">
        <v>696</v>
      </c>
    </row>
    <row r="16" spans="1:16" s="799" customFormat="1" ht="15" customHeight="1">
      <c r="A16" s="803"/>
      <c r="B16" s="186"/>
      <c r="C16" s="686"/>
      <c r="D16" s="824"/>
      <c r="E16" s="827" t="s">
        <v>328</v>
      </c>
      <c r="F16" s="790"/>
      <c r="G16" s="1232"/>
      <c r="I16" s="829"/>
      <c r="J16" s="829"/>
    </row>
    <row r="17" spans="1:16" s="799" customFormat="1">
      <c r="A17" s="803"/>
      <c r="B17" s="186"/>
      <c r="C17" s="686"/>
      <c r="D17" s="187" t="s">
        <v>734</v>
      </c>
      <c r="E17" s="782" t="s">
        <v>736</v>
      </c>
      <c r="F17" s="294" t="s">
        <v>458</v>
      </c>
      <c r="G17" s="789"/>
      <c r="I17" s="829"/>
      <c r="J17" s="829"/>
    </row>
    <row r="18" spans="1:16" s="799" customFormat="1" ht="18.75" hidden="1">
      <c r="A18" s="803"/>
      <c r="B18" s="186"/>
      <c r="C18" s="686"/>
      <c r="D18" s="785" t="s">
        <v>735</v>
      </c>
      <c r="E18" s="784"/>
      <c r="F18" s="783"/>
      <c r="G18" s="798"/>
      <c r="H18" s="786"/>
      <c r="I18" s="829"/>
      <c r="J18" s="829"/>
    </row>
    <row r="19" spans="1:16" ht="15" customHeight="1">
      <c r="A19" s="284"/>
      <c r="C19" s="86"/>
      <c r="D19" s="114"/>
      <c r="E19" s="827" t="s">
        <v>328</v>
      </c>
      <c r="F19" s="790"/>
      <c r="G19" s="791"/>
    </row>
    <row r="20" spans="1:16" ht="3" customHeight="1"/>
    <row r="21" spans="1:16">
      <c r="D21" s="788" t="s">
        <v>732</v>
      </c>
      <c r="E21" s="787" t="s">
        <v>733</v>
      </c>
      <c r="F21" s="725"/>
      <c r="G21" s="725"/>
      <c r="H21" s="725"/>
      <c r="I21" s="725"/>
      <c r="J21" s="725"/>
      <c r="K21" s="725"/>
      <c r="L21" s="725"/>
      <c r="M21" s="725"/>
      <c r="N21" s="725"/>
      <c r="O21" s="725"/>
      <c r="P21" s="725"/>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1"/>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7" t="s">
        <v>697</v>
      </c>
      <c r="E5" s="1227"/>
      <c r="F5" s="1227"/>
      <c r="G5" s="1227"/>
      <c r="H5" s="1227"/>
      <c r="I5" s="334"/>
    </row>
    <row r="6" spans="1:9" ht="3" customHeight="1">
      <c r="C6" s="86"/>
      <c r="D6" s="37"/>
      <c r="E6" s="84"/>
      <c r="F6" s="84"/>
      <c r="G6" s="84"/>
      <c r="H6" s="83"/>
      <c r="I6" s="285"/>
    </row>
    <row r="7" spans="1:9" ht="21" customHeight="1">
      <c r="C7" s="86"/>
      <c r="D7" s="1240" t="s">
        <v>454</v>
      </c>
      <c r="E7" s="1240"/>
      <c r="F7" s="1240"/>
      <c r="G7" s="1240"/>
      <c r="H7" s="1240"/>
      <c r="I7" s="1283" t="s">
        <v>455</v>
      </c>
    </row>
    <row r="8" spans="1:9" ht="21" customHeight="1">
      <c r="C8" s="86"/>
      <c r="D8" s="103" t="s">
        <v>92</v>
      </c>
      <c r="E8" s="113" t="s">
        <v>457</v>
      </c>
      <c r="F8" s="113"/>
      <c r="G8" s="113" t="s">
        <v>442</v>
      </c>
      <c r="H8" s="113" t="s">
        <v>456</v>
      </c>
      <c r="I8" s="1283"/>
    </row>
    <row r="9" spans="1:9" ht="12" customHeight="1">
      <c r="C9" s="86"/>
      <c r="D9" s="42" t="s">
        <v>93</v>
      </c>
      <c r="E9" s="42" t="s">
        <v>49</v>
      </c>
      <c r="F9" s="42"/>
      <c r="G9" s="42" t="s">
        <v>50</v>
      </c>
      <c r="H9" s="42" t="s">
        <v>51</v>
      </c>
      <c r="I9" s="42" t="s">
        <v>68</v>
      </c>
    </row>
    <row r="10" spans="1:9">
      <c r="A10" s="284"/>
      <c r="C10" s="86"/>
      <c r="D10" s="187">
        <v>1</v>
      </c>
      <c r="E10" s="1286" t="s">
        <v>459</v>
      </c>
      <c r="F10" s="1286"/>
      <c r="G10" s="1286"/>
      <c r="H10" s="1286"/>
      <c r="I10" s="306"/>
    </row>
    <row r="11" spans="1:9" ht="20.100000000000001" customHeight="1">
      <c r="A11" s="284"/>
      <c r="C11" s="86"/>
      <c r="D11" s="187" t="s">
        <v>295</v>
      </c>
      <c r="E11" s="286" t="s">
        <v>460</v>
      </c>
      <c r="F11" s="294"/>
      <c r="G11" s="430"/>
      <c r="H11" s="294" t="s">
        <v>458</v>
      </c>
      <c r="I11" s="196" t="s">
        <v>461</v>
      </c>
    </row>
    <row r="12" spans="1:9" ht="45">
      <c r="A12" s="284"/>
      <c r="C12" s="86"/>
      <c r="D12" s="187" t="s">
        <v>329</v>
      </c>
      <c r="E12" s="286" t="s">
        <v>462</v>
      </c>
      <c r="F12" s="294"/>
      <c r="G12" s="412"/>
      <c r="H12" s="313"/>
      <c r="I12" s="413" t="s">
        <v>698</v>
      </c>
    </row>
    <row r="13" spans="1:9" ht="22.5">
      <c r="A13" s="284"/>
      <c r="B13" s="186">
        <v>3</v>
      </c>
      <c r="C13" s="86"/>
      <c r="D13" s="187">
        <v>2</v>
      </c>
      <c r="E13" s="350" t="s">
        <v>699</v>
      </c>
      <c r="F13" s="294"/>
      <c r="G13" s="294" t="s">
        <v>458</v>
      </c>
      <c r="H13" s="313"/>
      <c r="I13" s="414" t="s">
        <v>463</v>
      </c>
    </row>
    <row r="14" spans="1:9" ht="39" customHeight="1">
      <c r="A14" s="284"/>
      <c r="C14" s="86"/>
      <c r="D14" s="187">
        <v>3</v>
      </c>
      <c r="E14" s="1284" t="s">
        <v>700</v>
      </c>
      <c r="F14" s="1284"/>
      <c r="G14" s="1284"/>
      <c r="H14" s="1284"/>
      <c r="I14" s="411"/>
    </row>
    <row r="15" spans="1:9" ht="20.100000000000001" customHeight="1">
      <c r="A15" s="284"/>
      <c r="C15" s="86"/>
      <c r="D15" s="187" t="s">
        <v>444</v>
      </c>
      <c r="E15" s="295"/>
      <c r="F15" s="294"/>
      <c r="G15" s="294" t="s">
        <v>458</v>
      </c>
      <c r="H15" s="313"/>
      <c r="I15" s="1230" t="s">
        <v>701</v>
      </c>
    </row>
    <row r="16" spans="1:9" ht="15" customHeight="1">
      <c r="A16" s="284"/>
      <c r="C16" s="86"/>
      <c r="D16" s="114"/>
      <c r="E16" s="299" t="s">
        <v>328</v>
      </c>
      <c r="F16" s="300"/>
      <c r="G16" s="300"/>
      <c r="H16" s="297"/>
      <c r="I16" s="1232"/>
    </row>
    <row r="17" spans="1:12" ht="69" customHeight="1">
      <c r="A17" s="284"/>
      <c r="B17" s="186">
        <v>3</v>
      </c>
      <c r="C17" s="86"/>
      <c r="D17" s="187">
        <v>4</v>
      </c>
      <c r="E17" s="1284" t="s">
        <v>702</v>
      </c>
      <c r="F17" s="1284"/>
      <c r="G17" s="1284"/>
      <c r="H17" s="1284"/>
      <c r="I17" s="411"/>
    </row>
    <row r="18" spans="1:12" ht="20.100000000000001" customHeight="1">
      <c r="A18" s="284"/>
      <c r="C18" s="86"/>
      <c r="D18" s="187" t="s">
        <v>445</v>
      </c>
      <c r="E18" s="301" t="s">
        <v>464</v>
      </c>
      <c r="F18" s="294"/>
      <c r="G18" s="412"/>
      <c r="H18" s="294" t="s">
        <v>458</v>
      </c>
      <c r="I18" s="1230" t="s">
        <v>481</v>
      </c>
    </row>
    <row r="19" spans="1:12" ht="15" customHeight="1">
      <c r="A19" s="284"/>
      <c r="C19" s="86"/>
      <c r="D19" s="114"/>
      <c r="E19" s="299" t="s">
        <v>328</v>
      </c>
      <c r="F19" s="300"/>
      <c r="G19" s="300"/>
      <c r="H19" s="297"/>
      <c r="I19" s="1232"/>
    </row>
    <row r="20" spans="1:12" ht="30" customHeight="1">
      <c r="A20" s="284"/>
      <c r="B20" s="186">
        <v>3</v>
      </c>
      <c r="C20" s="86"/>
      <c r="D20" s="187">
        <v>5</v>
      </c>
      <c r="E20" s="1284" t="s">
        <v>703</v>
      </c>
      <c r="F20" s="1284"/>
      <c r="G20" s="1284"/>
      <c r="H20" s="1284"/>
      <c r="I20" s="411"/>
    </row>
    <row r="21" spans="1:12" ht="26.1" customHeight="1">
      <c r="A21" s="284"/>
      <c r="C21" s="86"/>
      <c r="D21" s="187" t="s">
        <v>446</v>
      </c>
      <c r="E21" s="1285" t="s">
        <v>704</v>
      </c>
      <c r="F21" s="1285"/>
      <c r="G21" s="1285"/>
      <c r="H21" s="1285"/>
      <c r="I21" s="411"/>
    </row>
    <row r="22" spans="1:12" ht="32.1" customHeight="1">
      <c r="A22" s="284"/>
      <c r="C22" s="86"/>
      <c r="D22" s="187" t="s">
        <v>447</v>
      </c>
      <c r="E22" s="302" t="s">
        <v>465</v>
      </c>
      <c r="F22" s="294"/>
      <c r="G22" s="412"/>
      <c r="H22" s="294" t="s">
        <v>458</v>
      </c>
      <c r="I22" s="1230" t="s">
        <v>705</v>
      </c>
    </row>
    <row r="23" spans="1:12" ht="15" customHeight="1">
      <c r="A23" s="284"/>
      <c r="C23" s="86"/>
      <c r="D23" s="114"/>
      <c r="E23" s="300" t="s">
        <v>328</v>
      </c>
      <c r="F23" s="296"/>
      <c r="G23" s="296"/>
      <c r="H23" s="297"/>
      <c r="I23" s="1232"/>
    </row>
    <row r="24" spans="1:12" ht="14.25" customHeight="1">
      <c r="A24" s="284"/>
      <c r="C24" s="86"/>
      <c r="D24" s="187" t="s">
        <v>448</v>
      </c>
      <c r="E24" s="1285" t="s">
        <v>706</v>
      </c>
      <c r="F24" s="1285"/>
      <c r="G24" s="1285"/>
      <c r="H24" s="1285"/>
      <c r="I24" s="411"/>
    </row>
    <row r="25" spans="1:12" ht="54.95" customHeight="1">
      <c r="A25" s="284"/>
      <c r="C25" s="86"/>
      <c r="D25" s="187" t="s">
        <v>449</v>
      </c>
      <c r="E25" s="302" t="s">
        <v>467</v>
      </c>
      <c r="F25" s="294"/>
      <c r="G25" s="412"/>
      <c r="H25" s="294" t="s">
        <v>458</v>
      </c>
      <c r="I25" s="1212" t="s">
        <v>599</v>
      </c>
    </row>
    <row r="26" spans="1:12" ht="15" customHeight="1">
      <c r="A26" s="284"/>
      <c r="C26" s="86"/>
      <c r="D26" s="114"/>
      <c r="E26" s="300" t="s">
        <v>328</v>
      </c>
      <c r="F26" s="296"/>
      <c r="G26" s="296"/>
      <c r="H26" s="297"/>
      <c r="I26" s="1212"/>
    </row>
    <row r="27" spans="1:12" ht="26.1" customHeight="1">
      <c r="A27" s="284"/>
      <c r="C27" s="86"/>
      <c r="D27" s="187" t="s">
        <v>450</v>
      </c>
      <c r="E27" s="1285" t="s">
        <v>707</v>
      </c>
      <c r="F27" s="1285"/>
      <c r="G27" s="1285"/>
      <c r="H27" s="1285"/>
      <c r="I27" s="411"/>
    </row>
    <row r="28" spans="1:12" ht="32.1" customHeight="1">
      <c r="A28" s="284"/>
      <c r="C28" s="86"/>
      <c r="D28" s="187" t="s">
        <v>451</v>
      </c>
      <c r="E28" s="302" t="s">
        <v>466</v>
      </c>
      <c r="F28" s="294"/>
      <c r="G28" s="305"/>
      <c r="H28" s="294" t="s">
        <v>458</v>
      </c>
      <c r="I28" s="1230" t="s">
        <v>708</v>
      </c>
      <c r="L28" s="211" t="s">
        <v>576</v>
      </c>
    </row>
    <row r="29" spans="1:12" ht="15" customHeight="1">
      <c r="A29" s="284"/>
      <c r="C29" s="86"/>
      <c r="D29" s="114"/>
      <c r="E29" s="300" t="s">
        <v>328</v>
      </c>
      <c r="F29" s="296"/>
      <c r="G29" s="296"/>
      <c r="H29" s="297"/>
      <c r="I29" s="1232"/>
    </row>
    <row r="30" spans="1:12" ht="49.5" customHeight="1">
      <c r="A30" s="284"/>
      <c r="B30" s="186">
        <v>3</v>
      </c>
      <c r="C30" s="86"/>
      <c r="D30" s="187" t="s">
        <v>69</v>
      </c>
      <c r="E30" s="1284" t="s">
        <v>710</v>
      </c>
      <c r="F30" s="1284"/>
      <c r="G30" s="1284"/>
      <c r="H30" s="1284"/>
      <c r="I30" s="411"/>
    </row>
    <row r="31" spans="1:12" ht="20.100000000000001" customHeight="1">
      <c r="A31" s="284"/>
      <c r="C31" s="86"/>
      <c r="D31" s="187" t="s">
        <v>452</v>
      </c>
      <c r="E31" s="295"/>
      <c r="F31" s="294"/>
      <c r="G31" s="294" t="s">
        <v>458</v>
      </c>
      <c r="H31" s="313"/>
      <c r="I31" s="1230" t="s">
        <v>480</v>
      </c>
    </row>
    <row r="32" spans="1:12" ht="15" customHeight="1">
      <c r="A32" s="284"/>
      <c r="C32" s="86"/>
      <c r="D32" s="114"/>
      <c r="E32" s="299" t="s">
        <v>328</v>
      </c>
      <c r="F32" s="296"/>
      <c r="G32" s="296"/>
      <c r="H32" s="297"/>
      <c r="I32" s="1232"/>
    </row>
    <row r="33" spans="1:12" s="174" customFormat="1" ht="3" customHeight="1">
      <c r="A33" s="284"/>
      <c r="K33" s="289"/>
      <c r="L33" s="289"/>
    </row>
    <row r="34" spans="1:12" ht="24.75" customHeight="1">
      <c r="D34" s="298">
        <v>1</v>
      </c>
      <c r="E34" s="1206" t="s">
        <v>709</v>
      </c>
      <c r="F34" s="1206"/>
      <c r="G34" s="1206"/>
      <c r="H34" s="1206"/>
      <c r="I34" s="1206"/>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7" t="s">
        <v>478</v>
      </c>
      <c r="E5" s="1287"/>
      <c r="F5" s="1287"/>
      <c r="G5" s="1287"/>
      <c r="H5" s="1287"/>
      <c r="I5" s="1287"/>
      <c r="J5" s="1287"/>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9" t="s">
        <v>454</v>
      </c>
      <c r="E8" s="1289"/>
      <c r="F8" s="1289"/>
      <c r="G8" s="1289"/>
      <c r="H8" s="1289"/>
      <c r="I8" s="1289"/>
      <c r="J8" s="1289"/>
      <c r="K8" s="1289" t="s">
        <v>455</v>
      </c>
    </row>
    <row r="9" spans="1:14">
      <c r="D9" s="1289" t="s">
        <v>92</v>
      </c>
      <c r="E9" s="1289" t="s">
        <v>482</v>
      </c>
      <c r="F9" s="1289"/>
      <c r="G9" s="1289" t="s">
        <v>483</v>
      </c>
      <c r="H9" s="1289"/>
      <c r="I9" s="1289"/>
      <c r="J9" s="1289"/>
      <c r="K9" s="1289"/>
    </row>
    <row r="10" spans="1:14" ht="22.5">
      <c r="D10" s="1289"/>
      <c r="E10" s="137" t="s">
        <v>484</v>
      </c>
      <c r="F10" s="137" t="s">
        <v>400</v>
      </c>
      <c r="G10" s="137" t="s">
        <v>400</v>
      </c>
      <c r="H10" s="137" t="s">
        <v>484</v>
      </c>
      <c r="I10" s="137" t="s">
        <v>485</v>
      </c>
      <c r="J10" s="137" t="s">
        <v>456</v>
      </c>
      <c r="K10" s="128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6"/>
      <c r="F12" s="1086"/>
      <c r="G12" s="1086"/>
      <c r="H12" s="1086"/>
      <c r="I12" s="1099"/>
      <c r="J12" s="1090"/>
      <c r="K12" s="1230"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32"/>
    </row>
    <row r="14" spans="1:14" ht="3" customHeight="1">
      <c r="A14" s="131"/>
      <c r="B14" s="131"/>
      <c r="C14" s="131"/>
    </row>
    <row r="15" spans="1:14" ht="27.75" customHeight="1">
      <c r="E15" s="1288" t="s">
        <v>595</v>
      </c>
      <c r="F15" s="1288"/>
      <c r="G15" s="1288"/>
      <c r="H15" s="1288"/>
      <c r="I15" s="1288"/>
      <c r="J15" s="128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7" t="s">
        <v>491</v>
      </c>
      <c r="G2" s="1208"/>
      <c r="H2" s="1209"/>
      <c r="I2" s="806"/>
    </row>
    <row r="3" spans="1:20" ht="3" customHeight="1"/>
    <row r="4" spans="1:20" s="1007" customFormat="1" ht="11.25">
      <c r="A4" s="1013"/>
      <c r="B4" s="1013"/>
      <c r="C4" s="1013"/>
      <c r="D4" s="1013"/>
      <c r="F4" s="1165" t="s">
        <v>454</v>
      </c>
      <c r="G4" s="1165"/>
      <c r="H4" s="1165"/>
      <c r="I4" s="1210" t="s">
        <v>455</v>
      </c>
      <c r="J4" s="1013"/>
      <c r="K4" s="1013"/>
      <c r="L4" s="1013"/>
      <c r="M4" s="1013"/>
      <c r="N4" s="1013"/>
      <c r="O4" s="1013"/>
      <c r="P4" s="1013"/>
      <c r="Q4" s="1013"/>
      <c r="R4" s="1013"/>
      <c r="S4" s="1013"/>
      <c r="T4" s="1013"/>
    </row>
    <row r="5" spans="1:20" s="1007" customFormat="1" ht="11.25" customHeight="1">
      <c r="A5" s="1013"/>
      <c r="B5" s="1013"/>
      <c r="C5" s="1013"/>
      <c r="D5" s="1013"/>
      <c r="F5" s="1103" t="s">
        <v>92</v>
      </c>
      <c r="G5" s="810" t="s">
        <v>457</v>
      </c>
      <c r="H5" s="1114" t="s">
        <v>442</v>
      </c>
      <c r="I5" s="1210"/>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08" t="str">
        <f>IF(dateCh="","",dateCh)</f>
        <v>23.12.2020</v>
      </c>
      <c r="I7" s="816" t="s">
        <v>493</v>
      </c>
      <c r="J7" s="615"/>
      <c r="K7" s="1013"/>
      <c r="L7" s="1013"/>
      <c r="M7" s="1013"/>
      <c r="N7" s="1013"/>
      <c r="O7" s="1013"/>
      <c r="P7" s="1013"/>
      <c r="Q7" s="1013"/>
      <c r="R7" s="1013"/>
      <c r="S7" s="1013"/>
      <c r="T7" s="1013"/>
    </row>
    <row r="8" spans="1:20" s="1007" customFormat="1" ht="45">
      <c r="A8" s="1211">
        <v>1</v>
      </c>
      <c r="B8" s="1013"/>
      <c r="C8" s="1013"/>
      <c r="D8" s="1013"/>
      <c r="F8" s="1029" t="str">
        <f>"2." &amp;mergeValue(A8)</f>
        <v>2.1</v>
      </c>
      <c r="G8" s="815" t="s">
        <v>494</v>
      </c>
      <c r="H8" s="1108" t="str">
        <f>IF('Перечень тарифов'!R21="","наименование отсутствует","" &amp; 'Перечень тарифов'!R21 &amp; "")</f>
        <v>наименование отсутствует</v>
      </c>
      <c r="I8" s="816" t="s">
        <v>591</v>
      </c>
      <c r="J8" s="615"/>
      <c r="K8" s="1013"/>
      <c r="L8" s="1013"/>
      <c r="M8" s="1013"/>
      <c r="N8" s="1013"/>
      <c r="O8" s="1013"/>
      <c r="P8" s="1013"/>
      <c r="Q8" s="1013"/>
      <c r="R8" s="1013"/>
      <c r="S8" s="1013"/>
      <c r="T8" s="1013"/>
    </row>
    <row r="9" spans="1:20" s="1007" customFormat="1" ht="22.5">
      <c r="A9" s="1211"/>
      <c r="B9" s="1013"/>
      <c r="C9" s="1013"/>
      <c r="D9" s="1013"/>
      <c r="F9" s="1029" t="str">
        <f>"3." &amp;mergeValue(A9)</f>
        <v>3.1</v>
      </c>
      <c r="G9" s="815" t="s">
        <v>495</v>
      </c>
      <c r="H9" s="1108" t="str">
        <f>IF('Перечень тарифов'!F21="","наименование отсутствует","" &amp; 'Перечень тарифов'!F21 &amp; "")</f>
        <v>Передача. Теплоноситель</v>
      </c>
      <c r="I9" s="816" t="s">
        <v>589</v>
      </c>
      <c r="J9" s="615"/>
      <c r="K9" s="1013"/>
      <c r="L9" s="1013"/>
      <c r="M9" s="1013"/>
      <c r="N9" s="1013"/>
      <c r="O9" s="1013"/>
      <c r="P9" s="1013"/>
      <c r="Q9" s="1013"/>
      <c r="R9" s="1013"/>
      <c r="S9" s="1013"/>
      <c r="T9" s="1013"/>
    </row>
    <row r="10" spans="1:20" s="1007" customFormat="1" ht="22.5">
      <c r="A10" s="1211"/>
      <c r="B10" s="1013"/>
      <c r="C10" s="1013"/>
      <c r="D10" s="1013"/>
      <c r="F10" s="1029" t="str">
        <f>"4."&amp;mergeValue(A10)</f>
        <v>4.1</v>
      </c>
      <c r="G10" s="815" t="s">
        <v>496</v>
      </c>
      <c r="H10" s="1114" t="s">
        <v>458</v>
      </c>
      <c r="I10" s="816"/>
      <c r="J10" s="615"/>
      <c r="K10" s="1013"/>
      <c r="L10" s="1013"/>
      <c r="M10" s="1013"/>
      <c r="N10" s="1013"/>
      <c r="O10" s="1013"/>
      <c r="P10" s="1013"/>
      <c r="Q10" s="1013"/>
      <c r="R10" s="1013"/>
      <c r="S10" s="1013"/>
      <c r="T10" s="1013"/>
    </row>
    <row r="11" spans="1:20" s="1007" customFormat="1" ht="18.75">
      <c r="A11" s="1211"/>
      <c r="B11" s="1211">
        <v>1</v>
      </c>
      <c r="C11" s="1104"/>
      <c r="D11" s="1104"/>
      <c r="F11" s="1029" t="str">
        <f>"4."&amp;mergeValue(A11) &amp;"."&amp;mergeValue(B11)</f>
        <v>4.1.1</v>
      </c>
      <c r="G11" s="830" t="s">
        <v>593</v>
      </c>
      <c r="H11" s="1108" t="str">
        <f>IF(region_name="","",region_name)</f>
        <v>Нижегородская область</v>
      </c>
      <c r="I11" s="816" t="s">
        <v>499</v>
      </c>
      <c r="J11" s="615"/>
      <c r="K11" s="1013"/>
      <c r="L11" s="1013"/>
      <c r="M11" s="1013"/>
      <c r="N11" s="1013"/>
      <c r="O11" s="1013"/>
      <c r="P11" s="1013"/>
      <c r="Q11" s="1013"/>
      <c r="R11" s="1013"/>
      <c r="S11" s="1013"/>
      <c r="T11" s="1013"/>
    </row>
    <row r="12" spans="1:20" s="1007" customFormat="1" ht="22.5">
      <c r="A12" s="1211"/>
      <c r="B12" s="1211"/>
      <c r="C12" s="1211">
        <v>1</v>
      </c>
      <c r="D12" s="1104"/>
      <c r="F12" s="1029" t="str">
        <f>"4."&amp;mergeValue(A12) &amp;"."&amp;mergeValue(B12)&amp;"."&amp;mergeValue(C12)</f>
        <v>4.1.1.1</v>
      </c>
      <c r="G12" s="817" t="s">
        <v>497</v>
      </c>
      <c r="H12" s="1108" t="str">
        <f>IF(Территории!H13="","","" &amp; Территории!H13 &amp; "")</f>
        <v>город Нижний Новгород</v>
      </c>
      <c r="I12" s="816" t="s">
        <v>500</v>
      </c>
      <c r="J12" s="615"/>
      <c r="K12" s="1013"/>
      <c r="L12" s="1013"/>
      <c r="M12" s="1013"/>
      <c r="N12" s="1013"/>
      <c r="O12" s="1013"/>
      <c r="P12" s="1013"/>
      <c r="Q12" s="1013"/>
      <c r="R12" s="1013"/>
      <c r="S12" s="1013"/>
      <c r="T12" s="1013"/>
    </row>
    <row r="13" spans="1:20" s="1007" customFormat="1" ht="56.25">
      <c r="A13" s="1211"/>
      <c r="B13" s="1211"/>
      <c r="C13" s="1211"/>
      <c r="D13" s="1104">
        <v>1</v>
      </c>
      <c r="F13" s="1029" t="str">
        <f>"4."&amp;mergeValue(A13) &amp;"."&amp;mergeValue(B13)&amp;"."&amp;mergeValue(C13)&amp;"."&amp;mergeValue(D13)</f>
        <v>4.1.1.1.1</v>
      </c>
      <c r="G13" s="818" t="s">
        <v>498</v>
      </c>
      <c r="H13" s="1108" t="str">
        <f>IF(Территории!R14="","","" &amp; Территории!R14 &amp; "")</f>
        <v>город Нижний Новгород (22701000)</v>
      </c>
      <c r="I13" s="1105" t="s">
        <v>592</v>
      </c>
      <c r="J13" s="615"/>
      <c r="K13" s="1013"/>
      <c r="L13" s="1013"/>
      <c r="M13" s="1013"/>
      <c r="N13" s="1013"/>
      <c r="O13" s="1013"/>
      <c r="P13" s="1013"/>
      <c r="Q13" s="1013"/>
      <c r="R13" s="1013"/>
      <c r="S13" s="1013"/>
      <c r="T13" s="1013"/>
    </row>
    <row r="14" spans="1:20" s="772" customFormat="1" ht="3" customHeight="1">
      <c r="A14" s="773"/>
      <c r="B14" s="773"/>
      <c r="C14" s="773"/>
      <c r="D14" s="773"/>
      <c r="F14" s="822"/>
      <c r="G14" s="416"/>
      <c r="H14" s="417"/>
      <c r="I14" s="983"/>
      <c r="J14" s="773"/>
      <c r="K14" s="773"/>
      <c r="L14" s="773"/>
      <c r="M14" s="773"/>
      <c r="N14" s="773"/>
      <c r="O14" s="773"/>
      <c r="P14" s="773"/>
      <c r="Q14" s="773"/>
      <c r="R14" s="773"/>
      <c r="S14" s="773"/>
      <c r="T14" s="773"/>
    </row>
    <row r="15" spans="1:20" s="772" customFormat="1" ht="15" customHeight="1">
      <c r="A15" s="773"/>
      <c r="B15" s="773"/>
      <c r="C15" s="773"/>
      <c r="D15" s="773"/>
      <c r="F15" s="822"/>
      <c r="G15" s="1206" t="s">
        <v>594</v>
      </c>
      <c r="H15" s="1206"/>
      <c r="I15" s="983"/>
      <c r="J15" s="773"/>
      <c r="K15" s="773"/>
      <c r="L15" s="773"/>
      <c r="M15" s="773"/>
      <c r="N15" s="773"/>
      <c r="O15" s="773"/>
      <c r="P15" s="773"/>
      <c r="Q15" s="773"/>
      <c r="R15" s="773"/>
      <c r="S15" s="773"/>
      <c r="T15" s="77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0" t="s">
        <v>314</v>
      </c>
      <c r="E7" s="1162"/>
      <c r="F7" s="437"/>
    </row>
    <row r="8" spans="3:9" ht="3" customHeight="1">
      <c r="C8" s="50"/>
      <c r="D8" s="14"/>
      <c r="E8" s="14"/>
    </row>
    <row r="9" spans="3:9" ht="15.95" customHeight="1">
      <c r="C9" s="50"/>
      <c r="D9" s="103" t="s">
        <v>92</v>
      </c>
      <c r="E9" s="425" t="s">
        <v>313</v>
      </c>
    </row>
    <row r="10" spans="3:9" ht="12" customHeight="1">
      <c r="C10" s="50"/>
      <c r="D10" s="42" t="s">
        <v>93</v>
      </c>
      <c r="E10" s="42" t="s">
        <v>49</v>
      </c>
    </row>
    <row r="11" spans="3:9" ht="11.25" hidden="1" customHeight="1">
      <c r="C11" s="50"/>
      <c r="D11" s="194">
        <v>0</v>
      </c>
      <c r="E11" s="426"/>
    </row>
    <row r="12" spans="3:9" ht="15" customHeight="1">
      <c r="C12" s="167"/>
      <c r="D12" s="123">
        <v>1</v>
      </c>
      <c r="E12" s="1073" t="s">
        <v>3307</v>
      </c>
    </row>
    <row r="13" spans="3:9" ht="12" customHeight="1">
      <c r="C13" s="50"/>
      <c r="D13" s="427"/>
      <c r="E13" s="428" t="s">
        <v>177</v>
      </c>
    </row>
    <row r="14" spans="3:9" ht="3" customHeight="1"/>
    <row r="15" spans="3:9" ht="22.5" customHeight="1">
      <c r="C15" s="168"/>
      <c r="D15" s="1290" t="s">
        <v>315</v>
      </c>
      <c r="E15" s="1290"/>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87" t="s">
        <v>55</v>
      </c>
      <c r="E7" s="1287"/>
      <c r="F7" s="437"/>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sheetPr codeName="ListCheck">
    <tabColor indexed="31"/>
    <pageSetUpPr fitToPage="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1" t="s">
        <v>56</v>
      </c>
      <c r="C2" s="1291"/>
      <c r="D2" s="1291"/>
      <c r="E2" s="438"/>
    </row>
    <row r="3" spans="2:5" ht="3" customHeight="1"/>
    <row r="4" spans="2:5" ht="21.75" customHeight="1" thickBot="1">
      <c r="B4" s="1128" t="s">
        <v>1</v>
      </c>
      <c r="C4" s="1128" t="s">
        <v>91</v>
      </c>
      <c r="D4" s="1128" t="s">
        <v>72</v>
      </c>
    </row>
    <row r="5" spans="2:5" ht="12" thickTop="1"/>
  </sheetData>
  <sheetProtection password="FA9C" sheet="1" objects="1" scenarios="1" formatColumns="0" formatRows="0" autoFilter="0"/>
  <autoFilter ref="B4:D4"/>
  <mergeCells count="1">
    <mergeCell ref="B2:D2"/>
  </mergeCells>
  <phoneticPr fontId="13" type="noConversion"/>
  <pageMargins left="0.31496062992125984" right="0.11811023622047245"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3">
        <v>44188.554942129631</v>
      </c>
      <c r="B2" s="12" t="s">
        <v>775</v>
      </c>
      <c r="C2" s="12" t="s">
        <v>442</v>
      </c>
    </row>
    <row r="3" spans="1:4">
      <c r="A3" s="1123">
        <v>44188.554965277777</v>
      </c>
      <c r="B3" s="12" t="s">
        <v>776</v>
      </c>
      <c r="C3" s="12" t="s">
        <v>442</v>
      </c>
    </row>
    <row r="4" spans="1:4">
      <c r="A4" s="1123">
        <v>44188.555775462963</v>
      </c>
      <c r="B4" s="12" t="s">
        <v>775</v>
      </c>
      <c r="C4" s="12" t="s">
        <v>442</v>
      </c>
    </row>
    <row r="5" spans="1:4">
      <c r="A5" s="1123">
        <v>44188.555787037039</v>
      </c>
      <c r="B5" s="12" t="s">
        <v>776</v>
      </c>
      <c r="C5" s="12" t="s">
        <v>442</v>
      </c>
    </row>
    <row r="6" spans="1:4">
      <c r="A6" s="1123">
        <v>44188.55741898148</v>
      </c>
      <c r="B6" s="12" t="s">
        <v>775</v>
      </c>
      <c r="C6" s="12" t="s">
        <v>442</v>
      </c>
    </row>
    <row r="7" spans="1:4">
      <c r="A7" s="1123">
        <v>44188.557430555556</v>
      </c>
      <c r="B7" s="12" t="s">
        <v>776</v>
      </c>
      <c r="C7" s="12" t="s">
        <v>442</v>
      </c>
    </row>
    <row r="8" spans="1:4">
      <c r="A8" s="1123">
        <v>44190.419224537036</v>
      </c>
      <c r="B8" s="12" t="s">
        <v>775</v>
      </c>
      <c r="C8" s="12" t="s">
        <v>442</v>
      </c>
    </row>
    <row r="9" spans="1:4">
      <c r="A9" s="1123">
        <v>44190.419247685182</v>
      </c>
      <c r="B9" s="12" t="s">
        <v>776</v>
      </c>
      <c r="C9" s="12" t="s">
        <v>442</v>
      </c>
    </row>
    <row r="10" spans="1:4">
      <c r="A10" s="1123">
        <v>44190.480011574073</v>
      </c>
      <c r="B10" s="12" t="s">
        <v>775</v>
      </c>
      <c r="C10" s="12" t="s">
        <v>442</v>
      </c>
    </row>
    <row r="11" spans="1:4">
      <c r="A11" s="1123">
        <v>44190.480034722219</v>
      </c>
      <c r="B11" s="12" t="s">
        <v>776</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SH_et_union_hor">
    <tabColor indexed="47"/>
  </sheetPr>
  <dimension ref="A2:CU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7">
        <v>1</v>
      </c>
      <c r="E9" s="1319"/>
      <c r="F9" s="1324"/>
      <c r="G9" s="1328" t="s">
        <v>85</v>
      </c>
      <c r="H9" s="1187"/>
      <c r="I9" s="1187">
        <v>1</v>
      </c>
      <c r="J9" s="1322"/>
      <c r="K9" s="1220" t="s">
        <v>85</v>
      </c>
      <c r="L9" s="1202"/>
      <c r="M9" s="1202" t="s">
        <v>93</v>
      </c>
      <c r="N9" s="1321"/>
      <c r="O9" s="1220" t="s">
        <v>85</v>
      </c>
      <c r="P9" s="1202"/>
      <c r="Q9" s="1202" t="s">
        <v>93</v>
      </c>
      <c r="R9" s="1316"/>
      <c r="S9" s="1220" t="s">
        <v>85</v>
      </c>
      <c r="T9" s="1087"/>
      <c r="U9" s="1087" t="s">
        <v>93</v>
      </c>
      <c r="V9" s="1113"/>
      <c r="W9" s="307"/>
    </row>
    <row r="10" spans="1:23" s="739" customFormat="1" ht="17.100000000000001" customHeight="1">
      <c r="A10" s="205"/>
      <c r="C10" s="159"/>
      <c r="D10" s="1187"/>
      <c r="E10" s="1319"/>
      <c r="F10" s="1324"/>
      <c r="G10" s="1328"/>
      <c r="H10" s="1187"/>
      <c r="I10" s="1187"/>
      <c r="J10" s="1322"/>
      <c r="K10" s="1220"/>
      <c r="L10" s="1202"/>
      <c r="M10" s="1202"/>
      <c r="N10" s="1321"/>
      <c r="O10" s="1220"/>
      <c r="P10" s="1202"/>
      <c r="Q10" s="1202"/>
      <c r="R10" s="1316"/>
      <c r="S10" s="1220"/>
      <c r="T10" s="1089"/>
      <c r="U10" s="744"/>
      <c r="V10" s="745" t="s">
        <v>717</v>
      </c>
      <c r="W10" s="746"/>
    </row>
    <row r="11" spans="1:23" s="102" customFormat="1" ht="17.100000000000001" customHeight="1">
      <c r="A11" s="205"/>
      <c r="C11" s="159"/>
      <c r="D11" s="1188"/>
      <c r="E11" s="1320"/>
      <c r="F11" s="1325"/>
      <c r="G11" s="1188"/>
      <c r="H11" s="1188"/>
      <c r="I11" s="1188"/>
      <c r="J11" s="1323"/>
      <c r="K11" s="1188"/>
      <c r="L11" s="1188"/>
      <c r="M11" s="1188"/>
      <c r="N11" s="1316"/>
      <c r="O11" s="1188"/>
      <c r="P11" s="1088"/>
      <c r="Q11" s="744"/>
      <c r="R11" s="745" t="s">
        <v>716</v>
      </c>
      <c r="S11" s="741"/>
      <c r="T11" s="741"/>
      <c r="U11" s="741"/>
      <c r="V11" s="741"/>
      <c r="W11" s="746"/>
    </row>
    <row r="12" spans="1:23" s="102" customFormat="1" ht="17.100000000000001" customHeight="1">
      <c r="A12" s="205"/>
      <c r="C12" s="159"/>
      <c r="D12" s="1188"/>
      <c r="E12" s="1320"/>
      <c r="F12" s="1325"/>
      <c r="G12" s="1188"/>
      <c r="H12" s="1188"/>
      <c r="I12" s="1188"/>
      <c r="J12" s="1323"/>
      <c r="K12" s="1188"/>
      <c r="L12" s="744"/>
      <c r="M12" s="745"/>
      <c r="N12" s="745" t="s">
        <v>412</v>
      </c>
      <c r="O12" s="745"/>
      <c r="P12" s="745"/>
      <c r="Q12" s="745"/>
      <c r="R12" s="745"/>
      <c r="S12" s="741"/>
      <c r="T12" s="741"/>
      <c r="U12" s="741"/>
      <c r="V12" s="741"/>
      <c r="W12" s="746"/>
    </row>
    <row r="13" spans="1:23" s="102" customFormat="1" ht="17.25" customHeight="1">
      <c r="A13" s="205"/>
      <c r="C13" s="159"/>
      <c r="D13" s="1188"/>
      <c r="E13" s="1320"/>
      <c r="F13" s="1325"/>
      <c r="G13" s="1188"/>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30"/>
      <c r="E15" s="1326"/>
      <c r="F15" s="1327"/>
      <c r="G15" s="1329"/>
      <c r="H15" s="1187"/>
      <c r="I15" s="1187">
        <v>1</v>
      </c>
      <c r="J15" s="1322"/>
      <c r="K15" s="1220" t="s">
        <v>85</v>
      </c>
      <c r="L15" s="1202"/>
      <c r="M15" s="1202" t="s">
        <v>93</v>
      </c>
      <c r="N15" s="1321"/>
      <c r="O15" s="1220" t="s">
        <v>85</v>
      </c>
      <c r="P15" s="1202"/>
      <c r="Q15" s="1202" t="s">
        <v>93</v>
      </c>
      <c r="R15" s="1316"/>
      <c r="S15" s="1220" t="s">
        <v>85</v>
      </c>
      <c r="T15" s="1087"/>
      <c r="U15" s="1087" t="s">
        <v>93</v>
      </c>
      <c r="V15" s="1113"/>
      <c r="W15" s="307"/>
    </row>
    <row r="16" spans="1:23" s="742" customFormat="1" ht="16.5" customHeight="1">
      <c r="A16" s="748"/>
      <c r="B16" s="743"/>
      <c r="C16" s="747"/>
      <c r="D16" s="1330"/>
      <c r="E16" s="1326"/>
      <c r="F16" s="1327"/>
      <c r="G16" s="1329"/>
      <c r="H16" s="1187"/>
      <c r="I16" s="1187"/>
      <c r="J16" s="1322"/>
      <c r="K16" s="1220"/>
      <c r="L16" s="1202"/>
      <c r="M16" s="1202"/>
      <c r="N16" s="1321"/>
      <c r="O16" s="1220"/>
      <c r="P16" s="1202"/>
      <c r="Q16" s="1202"/>
      <c r="R16" s="1316"/>
      <c r="S16" s="1220"/>
      <c r="T16" s="1089"/>
      <c r="U16" s="744"/>
      <c r="V16" s="745" t="s">
        <v>717</v>
      </c>
      <c r="W16" s="746"/>
    </row>
    <row r="17" spans="1:36" ht="17.100000000000001" customHeight="1">
      <c r="A17" s="205"/>
      <c r="B17" s="102"/>
      <c r="C17" s="159"/>
      <c r="D17" s="1330"/>
      <c r="E17" s="1326"/>
      <c r="F17" s="1327"/>
      <c r="G17" s="1329"/>
      <c r="H17" s="1187"/>
      <c r="I17" s="1187"/>
      <c r="J17" s="1323"/>
      <c r="K17" s="1220"/>
      <c r="L17" s="1202"/>
      <c r="M17" s="1202"/>
      <c r="N17" s="1316"/>
      <c r="O17" s="1220"/>
      <c r="P17" s="1088"/>
      <c r="Q17" s="744"/>
      <c r="R17" s="745" t="s">
        <v>716</v>
      </c>
      <c r="S17" s="741"/>
      <c r="T17" s="741"/>
      <c r="U17" s="741"/>
      <c r="V17" s="741"/>
      <c r="W17" s="746"/>
    </row>
    <row r="18" spans="1:36" ht="17.100000000000001" customHeight="1">
      <c r="A18" s="205"/>
      <c r="B18" s="102"/>
      <c r="C18" s="159"/>
      <c r="D18" s="1330"/>
      <c r="E18" s="1326"/>
      <c r="F18" s="1327"/>
      <c r="G18" s="1329"/>
      <c r="H18" s="1187"/>
      <c r="I18" s="1187"/>
      <c r="J18" s="1323"/>
      <c r="K18" s="1220"/>
      <c r="L18" s="744"/>
      <c r="M18" s="745"/>
      <c r="N18" s="745" t="s">
        <v>412</v>
      </c>
      <c r="O18" s="745"/>
      <c r="P18" s="745"/>
      <c r="Q18" s="745"/>
      <c r="R18" s="745"/>
      <c r="S18" s="741"/>
      <c r="T18" s="741"/>
      <c r="U18" s="741"/>
      <c r="V18" s="741"/>
      <c r="W18" s="746"/>
    </row>
    <row r="19" spans="1:36" ht="17.100000000000001" customHeight="1">
      <c r="A19" s="205"/>
      <c r="B19" s="102"/>
      <c r="C19" s="159"/>
      <c r="D19" s="1330"/>
      <c r="E19" s="1326"/>
      <c r="F19" s="1327"/>
      <c r="G19" s="1329"/>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31" t="s">
        <v>298</v>
      </c>
      <c r="P27" s="1331"/>
      <c r="Q27" s="1331"/>
      <c r="R27" s="1267" t="s">
        <v>270</v>
      </c>
      <c r="S27" s="1267"/>
      <c r="T27" s="1267"/>
      <c r="U27" s="1240" t="s">
        <v>341</v>
      </c>
      <c r="W27" s="1317"/>
    </row>
    <row r="28" spans="1:36" ht="17.100000000000001" customHeight="1">
      <c r="O28" s="1268" t="s">
        <v>606</v>
      </c>
      <c r="P28" s="1268" t="s">
        <v>271</v>
      </c>
      <c r="Q28" s="1268"/>
      <c r="R28" s="1267"/>
      <c r="S28" s="1267"/>
      <c r="T28" s="1267"/>
      <c r="U28" s="1240"/>
      <c r="W28" s="1317"/>
    </row>
    <row r="29" spans="1:36" ht="37.5" customHeight="1">
      <c r="O29" s="1268"/>
      <c r="P29" s="104" t="s">
        <v>607</v>
      </c>
      <c r="Q29" s="104" t="s">
        <v>6</v>
      </c>
      <c r="R29" s="105" t="s">
        <v>274</v>
      </c>
      <c r="S29" s="1264" t="s">
        <v>273</v>
      </c>
      <c r="T29" s="1264"/>
      <c r="U29" s="1240"/>
      <c r="W29" s="1317"/>
    </row>
    <row r="30" spans="1:36" ht="17.100000000000001" customHeight="1">
      <c r="G30" s="157"/>
      <c r="H30" s="157"/>
      <c r="I30" s="157"/>
      <c r="J30" s="157"/>
      <c r="K30" s="157"/>
      <c r="L30" s="122"/>
      <c r="M30" s="431" t="s">
        <v>183</v>
      </c>
      <c r="N30" s="432"/>
      <c r="O30" s="1318"/>
      <c r="P30" s="1318"/>
      <c r="Q30" s="1318"/>
      <c r="R30" s="1318"/>
      <c r="S30" s="1318"/>
      <c r="T30" s="1318"/>
      <c r="U30" s="1318"/>
      <c r="V30" s="122"/>
      <c r="W30" s="122"/>
      <c r="X30" s="204"/>
      <c r="Y30" s="204"/>
      <c r="Z30" s="204"/>
      <c r="AA30" s="204"/>
      <c r="AB30" s="204"/>
      <c r="AC30" s="204"/>
      <c r="AD30" s="204"/>
      <c r="AE30" s="204"/>
      <c r="AF30" s="204"/>
      <c r="AG30" s="204"/>
      <c r="AH30" s="204"/>
      <c r="AI30" s="204"/>
      <c r="AJ30" s="204"/>
    </row>
    <row r="31" spans="1:36" s="523" customFormat="1" ht="22.5">
      <c r="A31" s="1213">
        <v>1</v>
      </c>
      <c r="B31" s="847"/>
      <c r="C31" s="847"/>
      <c r="D31" s="847"/>
      <c r="E31" s="848"/>
      <c r="F31" s="849"/>
      <c r="G31" s="849"/>
      <c r="H31" s="849"/>
      <c r="I31" s="850"/>
      <c r="J31" s="845"/>
      <c r="K31" s="852"/>
      <c r="L31" s="593">
        <f>mergeValue(A31)</f>
        <v>1</v>
      </c>
      <c r="M31" s="641" t="s">
        <v>20</v>
      </c>
      <c r="N31" s="646"/>
      <c r="O31" s="1298"/>
      <c r="P31" s="1299"/>
      <c r="Q31" s="1299"/>
      <c r="R31" s="1299"/>
      <c r="S31" s="1299"/>
      <c r="T31" s="1299"/>
      <c r="U31" s="1299"/>
      <c r="V31" s="1300"/>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13"/>
      <c r="B32" s="1213">
        <v>1</v>
      </c>
      <c r="C32" s="847"/>
      <c r="D32" s="847"/>
      <c r="E32" s="849"/>
      <c r="F32" s="849"/>
      <c r="G32" s="849"/>
      <c r="H32" s="849"/>
      <c r="I32" s="844"/>
      <c r="J32" s="843"/>
      <c r="K32" s="846"/>
      <c r="L32" s="593" t="str">
        <f>mergeValue(A32) &amp;"."&amp; mergeValue(B32)</f>
        <v>1.1</v>
      </c>
      <c r="M32" s="546" t="s">
        <v>16</v>
      </c>
      <c r="N32" s="646"/>
      <c r="O32" s="1298"/>
      <c r="P32" s="1299"/>
      <c r="Q32" s="1299"/>
      <c r="R32" s="1299"/>
      <c r="S32" s="1299"/>
      <c r="T32" s="1299"/>
      <c r="U32" s="1299"/>
      <c r="V32" s="1300"/>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13"/>
      <c r="B33" s="1213"/>
      <c r="C33" s="1213">
        <v>1</v>
      </c>
      <c r="D33" s="847"/>
      <c r="E33" s="849"/>
      <c r="F33" s="849"/>
      <c r="G33" s="849"/>
      <c r="H33" s="849"/>
      <c r="I33" s="851"/>
      <c r="J33" s="843"/>
      <c r="K33" s="846"/>
      <c r="L33" s="593" t="str">
        <f>mergeValue(A33) &amp;"."&amp; mergeValue(B33)&amp;"."&amp; mergeValue(C33)</f>
        <v>1.1.1</v>
      </c>
      <c r="M33" s="547" t="s">
        <v>7</v>
      </c>
      <c r="N33" s="646"/>
      <c r="O33" s="1298"/>
      <c r="P33" s="1299"/>
      <c r="Q33" s="1299"/>
      <c r="R33" s="1299"/>
      <c r="S33" s="1299"/>
      <c r="T33" s="1299"/>
      <c r="U33" s="1299"/>
      <c r="V33" s="1300"/>
      <c r="W33" s="630" t="s">
        <v>634</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13"/>
      <c r="B34" s="1213"/>
      <c r="C34" s="1213"/>
      <c r="D34" s="1213">
        <v>1</v>
      </c>
      <c r="E34" s="849"/>
      <c r="F34" s="849"/>
      <c r="G34" s="849"/>
      <c r="H34" s="849"/>
      <c r="I34" s="851"/>
      <c r="J34" s="843"/>
      <c r="K34" s="846"/>
      <c r="L34" s="593" t="str">
        <f>mergeValue(A34) &amp;"."&amp; mergeValue(B34)&amp;"."&amp; mergeValue(C34)&amp;"."&amp; mergeValue(D34)</f>
        <v>1.1.1.1</v>
      </c>
      <c r="M34" s="548" t="s">
        <v>22</v>
      </c>
      <c r="N34" s="646"/>
      <c r="O34" s="1298"/>
      <c r="P34" s="1299"/>
      <c r="Q34" s="1299"/>
      <c r="R34" s="1299"/>
      <c r="S34" s="1299"/>
      <c r="T34" s="1299"/>
      <c r="U34" s="1299"/>
      <c r="V34" s="1300"/>
      <c r="W34" s="630" t="s">
        <v>635</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13"/>
      <c r="B35" s="1213"/>
      <c r="C35" s="1213"/>
      <c r="D35" s="1213"/>
      <c r="E35" s="1213">
        <v>1</v>
      </c>
      <c r="F35" s="849"/>
      <c r="G35" s="849"/>
      <c r="H35" s="847">
        <v>1</v>
      </c>
      <c r="I35" s="1213">
        <v>1</v>
      </c>
      <c r="J35" s="849"/>
      <c r="K35" s="854"/>
      <c r="L35" s="593" t="str">
        <f>mergeValue(A35) &amp;"."&amp; mergeValue(B35)&amp;"."&amp; mergeValue(C35)&amp;"."&amp; mergeValue(D35)&amp;"."&amp; mergeValue(E35)</f>
        <v>1.1.1.1.1</v>
      </c>
      <c r="M35" s="554" t="s">
        <v>9</v>
      </c>
      <c r="N35" s="646"/>
      <c r="O35" s="1216"/>
      <c r="P35" s="1217"/>
      <c r="Q35" s="1217"/>
      <c r="R35" s="1217"/>
      <c r="S35" s="1217"/>
      <c r="T35" s="1217"/>
      <c r="U35" s="1217"/>
      <c r="V35" s="1218"/>
      <c r="W35" s="630" t="s">
        <v>639</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13"/>
      <c r="B36" s="1213"/>
      <c r="C36" s="1213"/>
      <c r="D36" s="1213"/>
      <c r="E36" s="1213"/>
      <c r="F36" s="1213">
        <v>1</v>
      </c>
      <c r="G36" s="847"/>
      <c r="H36" s="847"/>
      <c r="I36" s="1213"/>
      <c r="J36" s="1213">
        <v>1</v>
      </c>
      <c r="K36" s="855"/>
      <c r="L36" s="593" t="str">
        <f>mergeValue(A36) &amp;"."&amp; mergeValue(B36)&amp;"."&amp; mergeValue(C36)&amp;"."&amp; mergeValue(D36)&amp;"."&amp; mergeValue(E36)&amp;"."&amp; mergeValue(F36)</f>
        <v>1.1.1.1.1.1</v>
      </c>
      <c r="M36" s="555" t="s">
        <v>10</v>
      </c>
      <c r="N36" s="646"/>
      <c r="O36" s="1216"/>
      <c r="P36" s="1217"/>
      <c r="Q36" s="1217"/>
      <c r="R36" s="1217"/>
      <c r="S36" s="1217"/>
      <c r="T36" s="1217"/>
      <c r="U36" s="1217"/>
      <c r="V36" s="1218"/>
      <c r="W36" s="630" t="s">
        <v>637</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13"/>
      <c r="B37" s="1213"/>
      <c r="C37" s="1213"/>
      <c r="D37" s="1213"/>
      <c r="E37" s="1213"/>
      <c r="F37" s="1213"/>
      <c r="G37" s="847">
        <v>1</v>
      </c>
      <c r="H37" s="847"/>
      <c r="I37" s="1213"/>
      <c r="J37" s="1213"/>
      <c r="K37" s="855">
        <v>1</v>
      </c>
      <c r="L37" s="593" t="str">
        <f>mergeValue(A37) &amp;"."&amp; mergeValue(B37)&amp;"."&amp; mergeValue(C37)&amp;"."&amp; mergeValue(D37)&amp;"."&amp; mergeValue(E37)&amp;"."&amp; mergeValue(F37)&amp;"."&amp; mergeValue(G37)</f>
        <v>1.1.1.1.1.1.1</v>
      </c>
      <c r="M37" s="1069"/>
      <c r="N37" s="646"/>
      <c r="O37" s="562"/>
      <c r="P37" s="562"/>
      <c r="Q37" s="1094"/>
      <c r="R37" s="1219"/>
      <c r="S37" s="1220" t="s">
        <v>84</v>
      </c>
      <c r="T37" s="1219"/>
      <c r="U37" s="1220" t="s">
        <v>84</v>
      </c>
      <c r="V37" s="562"/>
      <c r="W37" s="1212" t="s">
        <v>656</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13"/>
      <c r="B38" s="1213"/>
      <c r="C38" s="1213"/>
      <c r="D38" s="1213"/>
      <c r="E38" s="1213"/>
      <c r="F38" s="1213"/>
      <c r="G38" s="847"/>
      <c r="H38" s="847"/>
      <c r="I38" s="1213"/>
      <c r="J38" s="1213"/>
      <c r="K38" s="855"/>
      <c r="L38" s="600"/>
      <c r="M38" s="646"/>
      <c r="N38" s="646"/>
      <c r="O38" s="562"/>
      <c r="P38" s="562"/>
      <c r="Q38" s="584" t="str">
        <f>R37 &amp; "-" &amp; T37</f>
        <v>-</v>
      </c>
      <c r="R38" s="1219"/>
      <c r="S38" s="1220"/>
      <c r="T38" s="1219"/>
      <c r="U38" s="1220"/>
      <c r="V38" s="562"/>
      <c r="W38" s="1212"/>
      <c r="X38" s="585"/>
      <c r="Y38" s="589"/>
      <c r="Z38" s="589" t="str">
        <f t="shared" si="0"/>
        <v/>
      </c>
      <c r="AA38" s="589"/>
      <c r="AB38" s="589"/>
      <c r="AC38" s="589"/>
      <c r="AD38" s="585"/>
      <c r="AE38" s="585"/>
      <c r="AF38" s="585"/>
      <c r="AG38" s="585"/>
      <c r="AH38" s="585"/>
      <c r="AI38" s="585"/>
      <c r="AJ38" s="585"/>
    </row>
    <row r="39" spans="1:36" s="523" customFormat="1" ht="15" customHeight="1">
      <c r="A39" s="1213"/>
      <c r="B39" s="1213"/>
      <c r="C39" s="1213"/>
      <c r="D39" s="1213"/>
      <c r="E39" s="1213"/>
      <c r="F39" s="1213"/>
      <c r="G39" s="849"/>
      <c r="H39" s="847"/>
      <c r="I39" s="1213"/>
      <c r="J39" s="1213"/>
      <c r="K39" s="854"/>
      <c r="L39" s="538"/>
      <c r="M39" s="557" t="s">
        <v>25</v>
      </c>
      <c r="N39" s="564"/>
      <c r="O39" s="564"/>
      <c r="P39" s="564"/>
      <c r="Q39" s="564"/>
      <c r="R39" s="564"/>
      <c r="S39" s="564"/>
      <c r="T39" s="564"/>
      <c r="U39" s="564"/>
      <c r="V39" s="560"/>
      <c r="W39" s="1212"/>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13"/>
      <c r="B40" s="1213"/>
      <c r="C40" s="1213"/>
      <c r="D40" s="1213"/>
      <c r="E40" s="1213"/>
      <c r="F40" s="849"/>
      <c r="G40" s="849"/>
      <c r="H40" s="847"/>
      <c r="I40" s="1213"/>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13"/>
      <c r="B41" s="1213"/>
      <c r="C41" s="1213"/>
      <c r="D41" s="1213"/>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13"/>
      <c r="B42" s="1213"/>
      <c r="C42" s="1213"/>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13"/>
      <c r="B43" s="1213"/>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13"/>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6"/>
      <c r="Y47" s="216"/>
      <c r="Z47" s="216"/>
      <c r="AA47" s="216"/>
      <c r="AB47" s="216"/>
      <c r="AC47" s="216"/>
      <c r="AD47" s="216"/>
      <c r="AE47" s="216"/>
      <c r="AF47" s="216"/>
      <c r="AG47" s="216"/>
      <c r="AH47" s="216"/>
      <c r="AI47" s="216"/>
      <c r="AJ47" s="216"/>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13">
        <v>1</v>
      </c>
      <c r="B49" s="865"/>
      <c r="C49" s="865"/>
      <c r="D49" s="865"/>
      <c r="E49" s="866"/>
      <c r="F49" s="867"/>
      <c r="G49" s="867"/>
      <c r="H49" s="867"/>
      <c r="I49" s="868"/>
      <c r="J49" s="863"/>
      <c r="K49" s="870"/>
      <c r="L49" s="593">
        <f>mergeValue(A49)</f>
        <v>1</v>
      </c>
      <c r="M49" s="641" t="s">
        <v>20</v>
      </c>
      <c r="N49" s="646"/>
      <c r="O49" s="1298"/>
      <c r="P49" s="1299"/>
      <c r="Q49" s="1299"/>
      <c r="R49" s="1299"/>
      <c r="S49" s="1299"/>
      <c r="T49" s="1299"/>
      <c r="U49" s="1299"/>
      <c r="V49" s="1300"/>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13"/>
      <c r="B50" s="1213">
        <v>1</v>
      </c>
      <c r="C50" s="865"/>
      <c r="D50" s="865"/>
      <c r="E50" s="867"/>
      <c r="F50" s="867"/>
      <c r="G50" s="867"/>
      <c r="H50" s="867"/>
      <c r="I50" s="862"/>
      <c r="J50" s="861"/>
      <c r="K50" s="864"/>
      <c r="L50" s="593" t="str">
        <f>mergeValue(A50) &amp;"."&amp; mergeValue(B50)</f>
        <v>1.1</v>
      </c>
      <c r="M50" s="546" t="s">
        <v>16</v>
      </c>
      <c r="N50" s="646"/>
      <c r="O50" s="1298"/>
      <c r="P50" s="1299"/>
      <c r="Q50" s="1299"/>
      <c r="R50" s="1299"/>
      <c r="S50" s="1299"/>
      <c r="T50" s="1299"/>
      <c r="U50" s="1299"/>
      <c r="V50" s="1300"/>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13"/>
      <c r="B51" s="1213"/>
      <c r="C51" s="1213">
        <v>1</v>
      </c>
      <c r="D51" s="865"/>
      <c r="E51" s="867"/>
      <c r="F51" s="867"/>
      <c r="G51" s="867"/>
      <c r="H51" s="867"/>
      <c r="I51" s="869"/>
      <c r="J51" s="861"/>
      <c r="K51" s="864"/>
      <c r="L51" s="593" t="str">
        <f>mergeValue(A51) &amp;"."&amp; mergeValue(B51)&amp;"."&amp; mergeValue(C51)</f>
        <v>1.1.1</v>
      </c>
      <c r="M51" s="547" t="s">
        <v>7</v>
      </c>
      <c r="N51" s="646"/>
      <c r="O51" s="1298"/>
      <c r="P51" s="1299"/>
      <c r="Q51" s="1299"/>
      <c r="R51" s="1299"/>
      <c r="S51" s="1299"/>
      <c r="T51" s="1299"/>
      <c r="U51" s="1299"/>
      <c r="V51" s="1300"/>
      <c r="W51" s="630" t="s">
        <v>634</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13"/>
      <c r="B52" s="1213"/>
      <c r="C52" s="1213"/>
      <c r="D52" s="1213">
        <v>1</v>
      </c>
      <c r="E52" s="867"/>
      <c r="F52" s="867"/>
      <c r="G52" s="867"/>
      <c r="H52" s="867"/>
      <c r="I52" s="869"/>
      <c r="J52" s="861"/>
      <c r="K52" s="864"/>
      <c r="L52" s="593" t="str">
        <f>mergeValue(A52) &amp;"."&amp; mergeValue(B52)&amp;"."&amp; mergeValue(C52)&amp;"."&amp; mergeValue(D52)</f>
        <v>1.1.1.1</v>
      </c>
      <c r="M52" s="548" t="s">
        <v>22</v>
      </c>
      <c r="N52" s="646"/>
      <c r="O52" s="1298"/>
      <c r="P52" s="1299"/>
      <c r="Q52" s="1299"/>
      <c r="R52" s="1299"/>
      <c r="S52" s="1299"/>
      <c r="T52" s="1299"/>
      <c r="U52" s="1299"/>
      <c r="V52" s="1300"/>
      <c r="W52" s="630" t="s">
        <v>635</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13"/>
      <c r="B53" s="1213"/>
      <c r="C53" s="1213"/>
      <c r="D53" s="1213"/>
      <c r="E53" s="1213">
        <v>1</v>
      </c>
      <c r="F53" s="867"/>
      <c r="G53" s="867"/>
      <c r="H53" s="865">
        <v>1</v>
      </c>
      <c r="I53" s="1213">
        <v>1</v>
      </c>
      <c r="J53" s="867"/>
      <c r="K53" s="872"/>
      <c r="L53" s="593" t="str">
        <f>mergeValue(A53) &amp;"."&amp; mergeValue(B53)&amp;"."&amp; mergeValue(C53)&amp;"."&amp; mergeValue(D53)&amp;"."&amp; mergeValue(E53)</f>
        <v>1.1.1.1.1</v>
      </c>
      <c r="M53" s="554" t="s">
        <v>9</v>
      </c>
      <c r="N53" s="646"/>
      <c r="O53" s="1216"/>
      <c r="P53" s="1217"/>
      <c r="Q53" s="1217"/>
      <c r="R53" s="1217"/>
      <c r="S53" s="1217"/>
      <c r="T53" s="1217"/>
      <c r="U53" s="1217"/>
      <c r="V53" s="1218"/>
      <c r="W53" s="630" t="s">
        <v>639</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13"/>
      <c r="B54" s="1213"/>
      <c r="C54" s="1213"/>
      <c r="D54" s="1213"/>
      <c r="E54" s="1213"/>
      <c r="F54" s="1213">
        <v>1</v>
      </c>
      <c r="G54" s="865"/>
      <c r="H54" s="865"/>
      <c r="I54" s="1213"/>
      <c r="J54" s="1213">
        <v>1</v>
      </c>
      <c r="K54" s="873"/>
      <c r="L54" s="593" t="str">
        <f>mergeValue(A54) &amp;"."&amp; mergeValue(B54)&amp;"."&amp; mergeValue(C54)&amp;"."&amp; mergeValue(D54)&amp;"."&amp; mergeValue(E54)&amp;"."&amp; mergeValue(F54)</f>
        <v>1.1.1.1.1.1</v>
      </c>
      <c r="M54" s="555" t="s">
        <v>10</v>
      </c>
      <c r="N54" s="646"/>
      <c r="O54" s="1216"/>
      <c r="P54" s="1217"/>
      <c r="Q54" s="1217"/>
      <c r="R54" s="1217"/>
      <c r="S54" s="1217"/>
      <c r="T54" s="1217"/>
      <c r="U54" s="1217"/>
      <c r="V54" s="1218"/>
      <c r="W54" s="630" t="s">
        <v>637</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13"/>
      <c r="B55" s="1213"/>
      <c r="C55" s="1213"/>
      <c r="D55" s="1213"/>
      <c r="E55" s="1213"/>
      <c r="F55" s="1213"/>
      <c r="G55" s="865">
        <v>1</v>
      </c>
      <c r="H55" s="865"/>
      <c r="I55" s="1213"/>
      <c r="J55" s="1213"/>
      <c r="K55" s="873">
        <v>1</v>
      </c>
      <c r="L55" s="593" t="str">
        <f>mergeValue(A55) &amp;"."&amp; mergeValue(B55)&amp;"."&amp; mergeValue(C55)&amp;"."&amp; mergeValue(D55)&amp;"."&amp; mergeValue(E55)&amp;"."&amp; mergeValue(F55)&amp;"."&amp; mergeValue(G55)</f>
        <v>1.1.1.1.1.1.1</v>
      </c>
      <c r="M55" s="1069"/>
      <c r="N55" s="646"/>
      <c r="O55" s="562"/>
      <c r="P55" s="562"/>
      <c r="Q55" s="1094"/>
      <c r="R55" s="1219"/>
      <c r="S55" s="1220" t="s">
        <v>84</v>
      </c>
      <c r="T55" s="1219"/>
      <c r="U55" s="1220" t="s">
        <v>84</v>
      </c>
      <c r="V55" s="562"/>
      <c r="W55" s="1212" t="s">
        <v>656</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13"/>
      <c r="B56" s="1213"/>
      <c r="C56" s="1213"/>
      <c r="D56" s="1213"/>
      <c r="E56" s="1213"/>
      <c r="F56" s="1213"/>
      <c r="G56" s="865"/>
      <c r="H56" s="865"/>
      <c r="I56" s="1213"/>
      <c r="J56" s="1213"/>
      <c r="K56" s="873"/>
      <c r="L56" s="600"/>
      <c r="M56" s="646"/>
      <c r="N56" s="646"/>
      <c r="O56" s="562"/>
      <c r="P56" s="562"/>
      <c r="Q56" s="584" t="str">
        <f>R55 &amp; "-" &amp; T55</f>
        <v>-</v>
      </c>
      <c r="R56" s="1219"/>
      <c r="S56" s="1220"/>
      <c r="T56" s="1219"/>
      <c r="U56" s="1220"/>
      <c r="V56" s="562"/>
      <c r="W56" s="1212"/>
      <c r="X56" s="585"/>
      <c r="Y56" s="589"/>
      <c r="Z56" s="589" t="str">
        <f t="shared" si="1"/>
        <v/>
      </c>
      <c r="AA56" s="589"/>
      <c r="AB56" s="589"/>
      <c r="AC56" s="589"/>
      <c r="AD56" s="585"/>
      <c r="AE56" s="585"/>
      <c r="AF56" s="585"/>
      <c r="AG56" s="585"/>
      <c r="AH56" s="585"/>
      <c r="AI56" s="585"/>
      <c r="AJ56" s="585"/>
    </row>
    <row r="57" spans="1:36" s="523" customFormat="1" ht="15" customHeight="1">
      <c r="A57" s="1213"/>
      <c r="B57" s="1213"/>
      <c r="C57" s="1213"/>
      <c r="D57" s="1213"/>
      <c r="E57" s="1213"/>
      <c r="F57" s="1213"/>
      <c r="G57" s="867"/>
      <c r="H57" s="865"/>
      <c r="I57" s="1213"/>
      <c r="J57" s="1213"/>
      <c r="K57" s="872"/>
      <c r="L57" s="538"/>
      <c r="M57" s="557" t="s">
        <v>25</v>
      </c>
      <c r="N57" s="564"/>
      <c r="O57" s="564"/>
      <c r="P57" s="564"/>
      <c r="Q57" s="564"/>
      <c r="R57" s="564"/>
      <c r="S57" s="564"/>
      <c r="T57" s="564"/>
      <c r="U57" s="564"/>
      <c r="V57" s="560"/>
      <c r="W57" s="1212"/>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13"/>
      <c r="B58" s="1213"/>
      <c r="C58" s="1213"/>
      <c r="D58" s="1213"/>
      <c r="E58" s="1213"/>
      <c r="F58" s="867"/>
      <c r="G58" s="867"/>
      <c r="H58" s="865"/>
      <c r="I58" s="1213"/>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13"/>
      <c r="B59" s="1213"/>
      <c r="C59" s="1213"/>
      <c r="D59" s="1213"/>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13"/>
      <c r="B60" s="1213"/>
      <c r="C60" s="1213"/>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13"/>
      <c r="B61" s="1213"/>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13"/>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6"/>
      <c r="Y65" s="216"/>
      <c r="Z65" s="216"/>
      <c r="AA65" s="216"/>
      <c r="AB65" s="216"/>
      <c r="AC65" s="216"/>
      <c r="AD65" s="216"/>
      <c r="AE65" s="216"/>
      <c r="AF65" s="216"/>
      <c r="AG65" s="216"/>
      <c r="AH65" s="216"/>
      <c r="AI65" s="216"/>
      <c r="AJ65" s="216"/>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13">
        <v>1</v>
      </c>
      <c r="B67" s="883"/>
      <c r="C67" s="883"/>
      <c r="D67" s="883"/>
      <c r="E67" s="884"/>
      <c r="F67" s="885"/>
      <c r="G67" s="885"/>
      <c r="H67" s="885"/>
      <c r="I67" s="886"/>
      <c r="J67" s="881"/>
      <c r="K67" s="888"/>
      <c r="L67" s="593">
        <f>mergeValue(A67)</f>
        <v>1</v>
      </c>
      <c r="M67" s="641" t="s">
        <v>20</v>
      </c>
      <c r="N67" s="646"/>
      <c r="O67" s="1298"/>
      <c r="P67" s="1299"/>
      <c r="Q67" s="1299"/>
      <c r="R67" s="1299"/>
      <c r="S67" s="1299"/>
      <c r="T67" s="1299"/>
      <c r="U67" s="1299"/>
      <c r="V67" s="1300"/>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13"/>
      <c r="B68" s="1213">
        <v>1</v>
      </c>
      <c r="C68" s="883"/>
      <c r="D68" s="883"/>
      <c r="E68" s="885"/>
      <c r="F68" s="885"/>
      <c r="G68" s="885"/>
      <c r="H68" s="885"/>
      <c r="I68" s="880"/>
      <c r="J68" s="879"/>
      <c r="K68" s="882"/>
      <c r="L68" s="593" t="str">
        <f>mergeValue(A68) &amp;"."&amp; mergeValue(B68)</f>
        <v>1.1</v>
      </c>
      <c r="M68" s="546" t="s">
        <v>16</v>
      </c>
      <c r="N68" s="646"/>
      <c r="O68" s="1298"/>
      <c r="P68" s="1299"/>
      <c r="Q68" s="1299"/>
      <c r="R68" s="1299"/>
      <c r="S68" s="1299"/>
      <c r="T68" s="1299"/>
      <c r="U68" s="1299"/>
      <c r="V68" s="1300"/>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13"/>
      <c r="B69" s="1213"/>
      <c r="C69" s="1213">
        <v>1</v>
      </c>
      <c r="D69" s="883"/>
      <c r="E69" s="885"/>
      <c r="F69" s="885"/>
      <c r="G69" s="885"/>
      <c r="H69" s="885"/>
      <c r="I69" s="887"/>
      <c r="J69" s="879"/>
      <c r="K69" s="882"/>
      <c r="L69" s="593" t="str">
        <f>mergeValue(A69) &amp;"."&amp; mergeValue(B69)&amp;"."&amp; mergeValue(C69)</f>
        <v>1.1.1</v>
      </c>
      <c r="M69" s="547" t="s">
        <v>7</v>
      </c>
      <c r="N69" s="646"/>
      <c r="O69" s="1298"/>
      <c r="P69" s="1299"/>
      <c r="Q69" s="1299"/>
      <c r="R69" s="1299"/>
      <c r="S69" s="1299"/>
      <c r="T69" s="1299"/>
      <c r="U69" s="1299"/>
      <c r="V69" s="1300"/>
      <c r="W69" s="630" t="s">
        <v>634</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13"/>
      <c r="B70" s="1213"/>
      <c r="C70" s="1213"/>
      <c r="D70" s="1213">
        <v>1</v>
      </c>
      <c r="E70" s="885"/>
      <c r="F70" s="885"/>
      <c r="G70" s="885"/>
      <c r="H70" s="885"/>
      <c r="I70" s="887"/>
      <c r="J70" s="879"/>
      <c r="K70" s="882"/>
      <c r="L70" s="593" t="str">
        <f>mergeValue(A70) &amp;"."&amp; mergeValue(B70)&amp;"."&amp; mergeValue(C70)&amp;"."&amp; mergeValue(D70)</f>
        <v>1.1.1.1</v>
      </c>
      <c r="M70" s="548" t="s">
        <v>22</v>
      </c>
      <c r="N70" s="646"/>
      <c r="O70" s="1298"/>
      <c r="P70" s="1299"/>
      <c r="Q70" s="1299"/>
      <c r="R70" s="1299"/>
      <c r="S70" s="1299"/>
      <c r="T70" s="1299"/>
      <c r="U70" s="1299"/>
      <c r="V70" s="1300"/>
      <c r="W70" s="630" t="s">
        <v>635</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13"/>
      <c r="B71" s="1213"/>
      <c r="C71" s="1213"/>
      <c r="D71" s="1213"/>
      <c r="E71" s="1213">
        <v>1</v>
      </c>
      <c r="F71" s="885"/>
      <c r="G71" s="885"/>
      <c r="H71" s="883">
        <v>1</v>
      </c>
      <c r="I71" s="1213">
        <v>1</v>
      </c>
      <c r="J71" s="885"/>
      <c r="K71" s="890"/>
      <c r="L71" s="593" t="str">
        <f>mergeValue(A71) &amp;"."&amp; mergeValue(B71)&amp;"."&amp; mergeValue(C71)&amp;"."&amp; mergeValue(D71)&amp;"."&amp; mergeValue(E71)</f>
        <v>1.1.1.1.1</v>
      </c>
      <c r="M71" s="554" t="s">
        <v>9</v>
      </c>
      <c r="N71" s="646"/>
      <c r="O71" s="1216"/>
      <c r="P71" s="1217"/>
      <c r="Q71" s="1217"/>
      <c r="R71" s="1217"/>
      <c r="S71" s="1217"/>
      <c r="T71" s="1217"/>
      <c r="U71" s="1217"/>
      <c r="V71" s="1218"/>
      <c r="W71" s="630" t="s">
        <v>639</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13"/>
      <c r="B72" s="1213"/>
      <c r="C72" s="1213"/>
      <c r="D72" s="1213"/>
      <c r="E72" s="1213"/>
      <c r="F72" s="1213">
        <v>1</v>
      </c>
      <c r="G72" s="883"/>
      <c r="H72" s="883"/>
      <c r="I72" s="1213"/>
      <c r="J72" s="1213">
        <v>1</v>
      </c>
      <c r="K72" s="891"/>
      <c r="L72" s="593" t="str">
        <f>mergeValue(A72) &amp;"."&amp; mergeValue(B72)&amp;"."&amp; mergeValue(C72)&amp;"."&amp; mergeValue(D72)&amp;"."&amp; mergeValue(E72)&amp;"."&amp; mergeValue(F72)</f>
        <v>1.1.1.1.1.1</v>
      </c>
      <c r="M72" s="555" t="s">
        <v>10</v>
      </c>
      <c r="N72" s="646"/>
      <c r="O72" s="1216"/>
      <c r="P72" s="1217"/>
      <c r="Q72" s="1217"/>
      <c r="R72" s="1217"/>
      <c r="S72" s="1217"/>
      <c r="T72" s="1217"/>
      <c r="U72" s="1217"/>
      <c r="V72" s="1218"/>
      <c r="W72" s="630" t="s">
        <v>637</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13"/>
      <c r="B73" s="1213"/>
      <c r="C73" s="1213"/>
      <c r="D73" s="1213"/>
      <c r="E73" s="1213"/>
      <c r="F73" s="1213"/>
      <c r="G73" s="883">
        <v>1</v>
      </c>
      <c r="H73" s="883"/>
      <c r="I73" s="1213"/>
      <c r="J73" s="1213"/>
      <c r="K73" s="891">
        <v>1</v>
      </c>
      <c r="L73" s="593" t="str">
        <f>mergeValue(A73) &amp;"."&amp; mergeValue(B73)&amp;"."&amp; mergeValue(C73)&amp;"."&amp; mergeValue(D73)&amp;"."&amp; mergeValue(E73)&amp;"."&amp; mergeValue(F73)&amp;"."&amp; mergeValue(G73)</f>
        <v>1.1.1.1.1.1.1</v>
      </c>
      <c r="M73" s="1069"/>
      <c r="N73" s="646"/>
      <c r="O73" s="562"/>
      <c r="P73" s="562"/>
      <c r="Q73" s="1094"/>
      <c r="R73" s="1219"/>
      <c r="S73" s="1220" t="s">
        <v>84</v>
      </c>
      <c r="T73" s="1219"/>
      <c r="U73" s="1220" t="s">
        <v>84</v>
      </c>
      <c r="V73" s="562"/>
      <c r="W73" s="1212" t="s">
        <v>656</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13"/>
      <c r="B74" s="1213"/>
      <c r="C74" s="1213"/>
      <c r="D74" s="1213"/>
      <c r="E74" s="1213"/>
      <c r="F74" s="1213"/>
      <c r="G74" s="883"/>
      <c r="H74" s="883"/>
      <c r="I74" s="1213"/>
      <c r="J74" s="1213"/>
      <c r="K74" s="891"/>
      <c r="L74" s="600"/>
      <c r="M74" s="646"/>
      <c r="N74" s="646"/>
      <c r="O74" s="562"/>
      <c r="P74" s="562"/>
      <c r="Q74" s="584" t="str">
        <f>R73 &amp; "-" &amp; T73</f>
        <v>-</v>
      </c>
      <c r="R74" s="1219"/>
      <c r="S74" s="1220"/>
      <c r="T74" s="1219"/>
      <c r="U74" s="1220"/>
      <c r="V74" s="562"/>
      <c r="W74" s="1212"/>
      <c r="X74" s="585"/>
      <c r="Y74" s="589"/>
      <c r="Z74" s="589" t="str">
        <f t="shared" si="2"/>
        <v/>
      </c>
      <c r="AA74" s="589"/>
      <c r="AB74" s="589"/>
      <c r="AC74" s="589"/>
      <c r="AD74" s="585"/>
      <c r="AE74" s="585"/>
      <c r="AF74" s="585"/>
      <c r="AG74" s="585"/>
      <c r="AH74" s="585"/>
      <c r="AI74" s="585"/>
      <c r="AJ74" s="585"/>
    </row>
    <row r="75" spans="1:36" s="523" customFormat="1" ht="15" customHeight="1">
      <c r="A75" s="1213"/>
      <c r="B75" s="1213"/>
      <c r="C75" s="1213"/>
      <c r="D75" s="1213"/>
      <c r="E75" s="1213"/>
      <c r="F75" s="1213"/>
      <c r="G75" s="885"/>
      <c r="H75" s="883"/>
      <c r="I75" s="1213"/>
      <c r="J75" s="1213"/>
      <c r="K75" s="890"/>
      <c r="L75" s="538"/>
      <c r="M75" s="557" t="s">
        <v>25</v>
      </c>
      <c r="N75" s="564"/>
      <c r="O75" s="564"/>
      <c r="P75" s="564"/>
      <c r="Q75" s="564"/>
      <c r="R75" s="564"/>
      <c r="S75" s="564"/>
      <c r="T75" s="564"/>
      <c r="U75" s="564"/>
      <c r="V75" s="560"/>
      <c r="W75" s="1212"/>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13"/>
      <c r="B76" s="1213"/>
      <c r="C76" s="1213"/>
      <c r="D76" s="1213"/>
      <c r="E76" s="1213"/>
      <c r="F76" s="885"/>
      <c r="G76" s="885"/>
      <c r="H76" s="883"/>
      <c r="I76" s="1213"/>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13"/>
      <c r="B77" s="1213"/>
      <c r="C77" s="1213"/>
      <c r="D77" s="1213"/>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13"/>
      <c r="B78" s="1213"/>
      <c r="C78" s="1213"/>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13"/>
      <c r="B79" s="1213"/>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13"/>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99"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99" ht="18.75" customHeight="1">
      <c r="X82" s="204"/>
      <c r="Y82" s="204"/>
      <c r="Z82" s="204"/>
      <c r="AA82" s="204"/>
      <c r="AB82" s="204"/>
      <c r="AC82" s="204"/>
      <c r="AD82" s="204"/>
      <c r="AE82" s="204"/>
      <c r="AF82" s="204"/>
      <c r="AG82" s="204"/>
      <c r="AH82" s="204"/>
      <c r="AI82" s="204"/>
      <c r="AJ82" s="204"/>
    </row>
    <row r="83" spans="1:99" s="35" customFormat="1" ht="17.100000000000001" customHeight="1">
      <c r="A83" s="35" t="s">
        <v>13</v>
      </c>
      <c r="C83" s="35" t="s">
        <v>51</v>
      </c>
      <c r="V83" s="158"/>
      <c r="X83" s="216"/>
      <c r="Y83" s="216"/>
      <c r="Z83" s="216"/>
      <c r="AA83" s="216"/>
      <c r="AB83" s="216"/>
      <c r="AC83" s="216"/>
      <c r="AD83" s="216"/>
      <c r="AE83" s="216"/>
      <c r="AF83" s="216"/>
      <c r="AG83" s="216"/>
      <c r="AH83" s="216"/>
      <c r="AI83" s="216"/>
      <c r="AJ83" s="216"/>
    </row>
    <row r="84" spans="1:99"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99" s="523" customFormat="1" ht="22.5">
      <c r="A85" s="1213">
        <v>1</v>
      </c>
      <c r="B85" s="919"/>
      <c r="C85" s="919"/>
      <c r="D85" s="919"/>
      <c r="E85" s="920"/>
      <c r="F85" s="921"/>
      <c r="G85" s="919"/>
      <c r="H85" s="919"/>
      <c r="I85" s="922"/>
      <c r="J85" s="917"/>
      <c r="K85" s="926">
        <v>1</v>
      </c>
      <c r="L85" s="593">
        <f>mergeValue(A85)</f>
        <v>1</v>
      </c>
      <c r="M85" s="641" t="s">
        <v>20</v>
      </c>
      <c r="N85" s="580"/>
      <c r="O85" s="1292"/>
      <c r="P85" s="1293"/>
      <c r="Q85" s="1293"/>
      <c r="R85" s="1293"/>
      <c r="S85" s="1293"/>
      <c r="T85" s="1293"/>
      <c r="U85" s="1293"/>
      <c r="V85" s="1293"/>
      <c r="W85" s="1293"/>
      <c r="X85" s="1293"/>
      <c r="Y85" s="1293"/>
      <c r="Z85" s="1293"/>
      <c r="AA85" s="1293"/>
      <c r="AB85" s="1293"/>
      <c r="AC85" s="1293"/>
      <c r="AD85" s="1293"/>
      <c r="AE85" s="1293"/>
      <c r="AF85" s="1293"/>
      <c r="AG85" s="1293"/>
      <c r="AH85" s="1293"/>
      <c r="AI85" s="1293"/>
      <c r="AJ85" s="1293"/>
      <c r="AK85" s="1293"/>
      <c r="AL85" s="1293"/>
      <c r="AM85" s="1293"/>
      <c r="AN85" s="1293"/>
      <c r="AO85" s="1293"/>
      <c r="AP85" s="1293"/>
      <c r="AQ85" s="1293"/>
      <c r="AR85" s="1293"/>
      <c r="AS85" s="1293"/>
      <c r="AT85" s="1293"/>
      <c r="AU85" s="1293"/>
      <c r="AV85" s="1293"/>
      <c r="AW85" s="1293"/>
      <c r="AX85" s="1293"/>
      <c r="AY85" s="1293"/>
      <c r="AZ85" s="1293"/>
      <c r="BA85" s="1293"/>
      <c r="BB85" s="1293"/>
      <c r="BC85" s="1293"/>
      <c r="BD85" s="1293"/>
      <c r="BE85" s="1293"/>
      <c r="BF85" s="1293"/>
      <c r="BG85" s="1293"/>
      <c r="BH85" s="1293"/>
      <c r="BI85" s="1293"/>
      <c r="BJ85" s="1293"/>
      <c r="BK85" s="1293"/>
      <c r="BL85" s="1293"/>
      <c r="BM85" s="1293"/>
      <c r="BN85" s="1293"/>
      <c r="BO85" s="1293"/>
      <c r="BP85" s="1293"/>
      <c r="BQ85" s="1293"/>
      <c r="BR85" s="1293"/>
      <c r="BS85" s="1293"/>
      <c r="BT85" s="1293"/>
      <c r="BU85" s="1293"/>
      <c r="BV85" s="1293"/>
      <c r="BW85" s="1293"/>
      <c r="BX85" s="1293"/>
      <c r="BY85" s="1293"/>
      <c r="BZ85" s="1293"/>
      <c r="CA85" s="1293"/>
      <c r="CB85" s="1293"/>
      <c r="CC85" s="1293"/>
      <c r="CD85" s="1293"/>
      <c r="CE85" s="1293"/>
      <c r="CF85" s="1293"/>
      <c r="CG85" s="1294"/>
      <c r="CH85" s="630" t="s">
        <v>659</v>
      </c>
      <c r="CI85" s="585"/>
      <c r="CJ85" s="585"/>
      <c r="CK85" s="585"/>
      <c r="CL85" s="585"/>
      <c r="CM85" s="585"/>
      <c r="CN85" s="585"/>
      <c r="CO85" s="585"/>
      <c r="CP85" s="585"/>
      <c r="CQ85" s="585"/>
      <c r="CR85" s="585"/>
      <c r="CS85" s="585"/>
      <c r="CT85" s="585"/>
    </row>
    <row r="86" spans="1:99" s="523" customFormat="1" ht="22.5">
      <c r="A86" s="1213"/>
      <c r="B86" s="1213">
        <v>1</v>
      </c>
      <c r="C86" s="919"/>
      <c r="D86" s="919"/>
      <c r="E86" s="921"/>
      <c r="F86" s="921"/>
      <c r="G86" s="919"/>
      <c r="H86" s="919"/>
      <c r="I86" s="916"/>
      <c r="J86" s="915"/>
      <c r="K86" s="926">
        <v>1</v>
      </c>
      <c r="L86" s="593" t="str">
        <f>mergeValue(A86) &amp;"."&amp; mergeValue(B86)</f>
        <v>1.1</v>
      </c>
      <c r="M86" s="546" t="s">
        <v>16</v>
      </c>
      <c r="N86" s="580"/>
      <c r="O86" s="1292"/>
      <c r="P86" s="1293"/>
      <c r="Q86" s="1293"/>
      <c r="R86" s="1293"/>
      <c r="S86" s="1293"/>
      <c r="T86" s="1293"/>
      <c r="U86" s="1293"/>
      <c r="V86" s="1293"/>
      <c r="W86" s="1293"/>
      <c r="X86" s="1293"/>
      <c r="Y86" s="1293"/>
      <c r="Z86" s="1293"/>
      <c r="AA86" s="1293"/>
      <c r="AB86" s="1293"/>
      <c r="AC86" s="1293"/>
      <c r="AD86" s="1293"/>
      <c r="AE86" s="1293"/>
      <c r="AF86" s="1293"/>
      <c r="AG86" s="1293"/>
      <c r="AH86" s="1293"/>
      <c r="AI86" s="1293"/>
      <c r="AJ86" s="1293"/>
      <c r="AK86" s="1293"/>
      <c r="AL86" s="1293"/>
      <c r="AM86" s="1293"/>
      <c r="AN86" s="1293"/>
      <c r="AO86" s="1293"/>
      <c r="AP86" s="1293"/>
      <c r="AQ86" s="1293"/>
      <c r="AR86" s="1293"/>
      <c r="AS86" s="1293"/>
      <c r="AT86" s="1293"/>
      <c r="AU86" s="1293"/>
      <c r="AV86" s="1293"/>
      <c r="AW86" s="1293"/>
      <c r="AX86" s="1293"/>
      <c r="AY86" s="1293"/>
      <c r="AZ86" s="1293"/>
      <c r="BA86" s="1293"/>
      <c r="BB86" s="1293"/>
      <c r="BC86" s="1293"/>
      <c r="BD86" s="1293"/>
      <c r="BE86" s="1293"/>
      <c r="BF86" s="1293"/>
      <c r="BG86" s="1293"/>
      <c r="BH86" s="1293"/>
      <c r="BI86" s="1293"/>
      <c r="BJ86" s="1293"/>
      <c r="BK86" s="1293"/>
      <c r="BL86" s="1293"/>
      <c r="BM86" s="1293"/>
      <c r="BN86" s="1293"/>
      <c r="BO86" s="1293"/>
      <c r="BP86" s="1293"/>
      <c r="BQ86" s="1293"/>
      <c r="BR86" s="1293"/>
      <c r="BS86" s="1293"/>
      <c r="BT86" s="1293"/>
      <c r="BU86" s="1293"/>
      <c r="BV86" s="1293"/>
      <c r="BW86" s="1293"/>
      <c r="BX86" s="1293"/>
      <c r="BY86" s="1293"/>
      <c r="BZ86" s="1293"/>
      <c r="CA86" s="1293"/>
      <c r="CB86" s="1293"/>
      <c r="CC86" s="1293"/>
      <c r="CD86" s="1293"/>
      <c r="CE86" s="1293"/>
      <c r="CF86" s="1293"/>
      <c r="CG86" s="1294"/>
      <c r="CH86" s="630" t="s">
        <v>477</v>
      </c>
      <c r="CI86" s="585"/>
      <c r="CJ86" s="585"/>
      <c r="CK86" s="585"/>
      <c r="CL86" s="585"/>
      <c r="CM86" s="585"/>
      <c r="CN86" s="585"/>
      <c r="CO86" s="585"/>
      <c r="CP86" s="585"/>
      <c r="CQ86" s="585"/>
      <c r="CR86" s="585"/>
      <c r="CS86" s="585"/>
      <c r="CT86" s="585"/>
    </row>
    <row r="87" spans="1:99" s="523" customFormat="1" ht="22.5">
      <c r="A87" s="1213"/>
      <c r="B87" s="1213"/>
      <c r="C87" s="1213">
        <v>1</v>
      </c>
      <c r="D87" s="919"/>
      <c r="E87" s="921"/>
      <c r="F87" s="921"/>
      <c r="G87" s="919"/>
      <c r="H87" s="919"/>
      <c r="I87" s="923"/>
      <c r="J87" s="915"/>
      <c r="K87" s="926">
        <v>1</v>
      </c>
      <c r="L87" s="593" t="str">
        <f>mergeValue(A87) &amp;"."&amp; mergeValue(B87)&amp;"."&amp; mergeValue(C87)</f>
        <v>1.1.1</v>
      </c>
      <c r="M87" s="547" t="s">
        <v>7</v>
      </c>
      <c r="N87" s="580"/>
      <c r="O87" s="1292"/>
      <c r="P87" s="1293"/>
      <c r="Q87" s="1293"/>
      <c r="R87" s="1293"/>
      <c r="S87" s="1293"/>
      <c r="T87" s="1293"/>
      <c r="U87" s="1293"/>
      <c r="V87" s="1293"/>
      <c r="W87" s="1293"/>
      <c r="X87" s="1293"/>
      <c r="Y87" s="1293"/>
      <c r="Z87" s="1293"/>
      <c r="AA87" s="1293"/>
      <c r="AB87" s="1293"/>
      <c r="AC87" s="1293"/>
      <c r="AD87" s="1293"/>
      <c r="AE87" s="1293"/>
      <c r="AF87" s="1293"/>
      <c r="AG87" s="1293"/>
      <c r="AH87" s="1293"/>
      <c r="AI87" s="1293"/>
      <c r="AJ87" s="1293"/>
      <c r="AK87" s="1293"/>
      <c r="AL87" s="1293"/>
      <c r="AM87" s="1293"/>
      <c r="AN87" s="1293"/>
      <c r="AO87" s="1293"/>
      <c r="AP87" s="1293"/>
      <c r="AQ87" s="1293"/>
      <c r="AR87" s="1293"/>
      <c r="AS87" s="1293"/>
      <c r="AT87" s="1293"/>
      <c r="AU87" s="1293"/>
      <c r="AV87" s="1293"/>
      <c r="AW87" s="1293"/>
      <c r="AX87" s="1293"/>
      <c r="AY87" s="1293"/>
      <c r="AZ87" s="1293"/>
      <c r="BA87" s="1293"/>
      <c r="BB87" s="1293"/>
      <c r="BC87" s="1293"/>
      <c r="BD87" s="1293"/>
      <c r="BE87" s="1293"/>
      <c r="BF87" s="1293"/>
      <c r="BG87" s="1293"/>
      <c r="BH87" s="1293"/>
      <c r="BI87" s="1293"/>
      <c r="BJ87" s="1293"/>
      <c r="BK87" s="1293"/>
      <c r="BL87" s="1293"/>
      <c r="BM87" s="1293"/>
      <c r="BN87" s="1293"/>
      <c r="BO87" s="1293"/>
      <c r="BP87" s="1293"/>
      <c r="BQ87" s="1293"/>
      <c r="BR87" s="1293"/>
      <c r="BS87" s="1293"/>
      <c r="BT87" s="1293"/>
      <c r="BU87" s="1293"/>
      <c r="BV87" s="1293"/>
      <c r="BW87" s="1293"/>
      <c r="BX87" s="1293"/>
      <c r="BY87" s="1293"/>
      <c r="BZ87" s="1293"/>
      <c r="CA87" s="1293"/>
      <c r="CB87" s="1293"/>
      <c r="CC87" s="1293"/>
      <c r="CD87" s="1293"/>
      <c r="CE87" s="1293"/>
      <c r="CF87" s="1293"/>
      <c r="CG87" s="1294"/>
      <c r="CH87" s="630" t="s">
        <v>634</v>
      </c>
      <c r="CI87" s="585"/>
      <c r="CJ87" s="585"/>
      <c r="CK87" s="585"/>
      <c r="CL87" s="585"/>
      <c r="CM87" s="585"/>
      <c r="CN87" s="585"/>
      <c r="CO87" s="585"/>
      <c r="CP87" s="585"/>
      <c r="CQ87" s="585"/>
      <c r="CR87" s="585"/>
      <c r="CS87" s="585"/>
      <c r="CT87" s="585"/>
    </row>
    <row r="88" spans="1:99" s="523" customFormat="1" ht="22.5">
      <c r="A88" s="1213"/>
      <c r="B88" s="1213"/>
      <c r="C88" s="1213"/>
      <c r="D88" s="1213">
        <v>1</v>
      </c>
      <c r="E88" s="921"/>
      <c r="F88" s="921"/>
      <c r="G88" s="919"/>
      <c r="H88" s="919"/>
      <c r="I88" s="1213">
        <v>1</v>
      </c>
      <c r="J88" s="915"/>
      <c r="K88" s="926">
        <v>1</v>
      </c>
      <c r="L88" s="593" t="str">
        <f>mergeValue(A88) &amp;"."&amp; mergeValue(B88)&amp;"."&amp; mergeValue(C88)&amp;"."&amp; mergeValue(D88)</f>
        <v>1.1.1.1</v>
      </c>
      <c r="M88" s="548" t="s">
        <v>22</v>
      </c>
      <c r="N88" s="580"/>
      <c r="O88" s="1292"/>
      <c r="P88" s="1293"/>
      <c r="Q88" s="1293"/>
      <c r="R88" s="1293"/>
      <c r="S88" s="1293"/>
      <c r="T88" s="1293"/>
      <c r="U88" s="1293"/>
      <c r="V88" s="1293"/>
      <c r="W88" s="1293"/>
      <c r="X88" s="1293"/>
      <c r="Y88" s="1293"/>
      <c r="Z88" s="1293"/>
      <c r="AA88" s="1293"/>
      <c r="AB88" s="1293"/>
      <c r="AC88" s="1293"/>
      <c r="AD88" s="1293"/>
      <c r="AE88" s="1293"/>
      <c r="AF88" s="1293"/>
      <c r="AG88" s="1293"/>
      <c r="AH88" s="1293"/>
      <c r="AI88" s="1293"/>
      <c r="AJ88" s="1293"/>
      <c r="AK88" s="1293"/>
      <c r="AL88" s="1293"/>
      <c r="AM88" s="1293"/>
      <c r="AN88" s="1293"/>
      <c r="AO88" s="1293"/>
      <c r="AP88" s="1293"/>
      <c r="AQ88" s="1293"/>
      <c r="AR88" s="1293"/>
      <c r="AS88" s="1293"/>
      <c r="AT88" s="1293"/>
      <c r="AU88" s="1293"/>
      <c r="AV88" s="1293"/>
      <c r="AW88" s="1293"/>
      <c r="AX88" s="1293"/>
      <c r="AY88" s="1293"/>
      <c r="AZ88" s="1293"/>
      <c r="BA88" s="1293"/>
      <c r="BB88" s="1293"/>
      <c r="BC88" s="1293"/>
      <c r="BD88" s="1293"/>
      <c r="BE88" s="1293"/>
      <c r="BF88" s="1293"/>
      <c r="BG88" s="1293"/>
      <c r="BH88" s="1293"/>
      <c r="BI88" s="1293"/>
      <c r="BJ88" s="1293"/>
      <c r="BK88" s="1293"/>
      <c r="BL88" s="1293"/>
      <c r="BM88" s="1293"/>
      <c r="BN88" s="1293"/>
      <c r="BO88" s="1293"/>
      <c r="BP88" s="1293"/>
      <c r="BQ88" s="1293"/>
      <c r="BR88" s="1293"/>
      <c r="BS88" s="1293"/>
      <c r="BT88" s="1293"/>
      <c r="BU88" s="1293"/>
      <c r="BV88" s="1293"/>
      <c r="BW88" s="1293"/>
      <c r="BX88" s="1293"/>
      <c r="BY88" s="1293"/>
      <c r="BZ88" s="1293"/>
      <c r="CA88" s="1293"/>
      <c r="CB88" s="1293"/>
      <c r="CC88" s="1293"/>
      <c r="CD88" s="1293"/>
      <c r="CE88" s="1293"/>
      <c r="CF88" s="1293"/>
      <c r="CG88" s="1294"/>
      <c r="CH88" s="630" t="s">
        <v>635</v>
      </c>
      <c r="CI88" s="585"/>
      <c r="CJ88" s="585"/>
      <c r="CK88" s="585"/>
      <c r="CL88" s="585"/>
      <c r="CM88" s="585"/>
      <c r="CN88" s="585"/>
      <c r="CO88" s="585"/>
      <c r="CP88" s="585"/>
      <c r="CQ88" s="585"/>
      <c r="CR88" s="585"/>
      <c r="CS88" s="585"/>
      <c r="CT88" s="585"/>
    </row>
    <row r="89" spans="1:99" s="523" customFormat="1" ht="11.25" hidden="1" customHeight="1">
      <c r="A89" s="1213"/>
      <c r="B89" s="1213"/>
      <c r="C89" s="1213"/>
      <c r="D89" s="1213"/>
      <c r="E89" s="1213">
        <v>1</v>
      </c>
      <c r="F89" s="921"/>
      <c r="G89" s="919"/>
      <c r="H89" s="919"/>
      <c r="I89" s="1213"/>
      <c r="J89" s="921"/>
      <c r="K89" s="926">
        <v>1</v>
      </c>
      <c r="L89" s="593"/>
      <c r="M89" s="554"/>
      <c r="N89" s="581"/>
      <c r="O89" s="1295"/>
      <c r="P89" s="1296"/>
      <c r="Q89" s="1296"/>
      <c r="R89" s="1296"/>
      <c r="S89" s="1296"/>
      <c r="T89" s="1296"/>
      <c r="U89" s="1296"/>
      <c r="V89" s="1296"/>
      <c r="W89" s="1296"/>
      <c r="X89" s="1296"/>
      <c r="Y89" s="1296"/>
      <c r="Z89" s="1296"/>
      <c r="AA89" s="1296"/>
      <c r="AB89" s="1296"/>
      <c r="AC89" s="1296"/>
      <c r="AD89" s="1296"/>
      <c r="AE89" s="1296"/>
      <c r="AF89" s="1296"/>
      <c r="AG89" s="1296"/>
      <c r="AH89" s="1296"/>
      <c r="AI89" s="1296"/>
      <c r="AJ89" s="1296"/>
      <c r="AK89" s="1296"/>
      <c r="AL89" s="1296"/>
      <c r="AM89" s="1296"/>
      <c r="AN89" s="1296"/>
      <c r="AO89" s="1296"/>
      <c r="AP89" s="1296"/>
      <c r="AQ89" s="1296"/>
      <c r="AR89" s="1296"/>
      <c r="AS89" s="1296"/>
      <c r="AT89" s="1296"/>
      <c r="AU89" s="1296"/>
      <c r="AV89" s="1296"/>
      <c r="AW89" s="1296"/>
      <c r="AX89" s="1296"/>
      <c r="AY89" s="1296"/>
      <c r="AZ89" s="1296"/>
      <c r="BA89" s="1296"/>
      <c r="BB89" s="1296"/>
      <c r="BC89" s="1296"/>
      <c r="BD89" s="1296"/>
      <c r="BE89" s="1296"/>
      <c r="BF89" s="1296"/>
      <c r="BG89" s="1296"/>
      <c r="BH89" s="1296"/>
      <c r="BI89" s="1296"/>
      <c r="BJ89" s="1296"/>
      <c r="BK89" s="1296"/>
      <c r="BL89" s="1296"/>
      <c r="BM89" s="1296"/>
      <c r="BN89" s="1296"/>
      <c r="BO89" s="1296"/>
      <c r="BP89" s="1296"/>
      <c r="BQ89" s="1296"/>
      <c r="BR89" s="1296"/>
      <c r="BS89" s="1296"/>
      <c r="BT89" s="1296"/>
      <c r="BU89" s="1296"/>
      <c r="BV89" s="1296"/>
      <c r="BW89" s="1296"/>
      <c r="BX89" s="1296"/>
      <c r="BY89" s="1296"/>
      <c r="BZ89" s="1296"/>
      <c r="CA89" s="1296"/>
      <c r="CB89" s="1296"/>
      <c r="CC89" s="1296"/>
      <c r="CD89" s="1296"/>
      <c r="CE89" s="1296"/>
      <c r="CF89" s="1296"/>
      <c r="CG89" s="1297"/>
      <c r="CH89" s="559"/>
      <c r="CI89" s="585"/>
      <c r="CJ89" s="585"/>
      <c r="CK89" s="585"/>
      <c r="CL89" s="585"/>
      <c r="CM89" s="585"/>
      <c r="CN89" s="585"/>
      <c r="CO89" s="585"/>
      <c r="CP89" s="585"/>
      <c r="CQ89" s="585"/>
      <c r="CR89" s="585"/>
      <c r="CS89" s="585"/>
      <c r="CT89" s="585"/>
    </row>
    <row r="90" spans="1:99" s="523" customFormat="1" ht="90">
      <c r="A90" s="1213"/>
      <c r="B90" s="1213"/>
      <c r="C90" s="1213"/>
      <c r="D90" s="1213"/>
      <c r="E90" s="1213"/>
      <c r="F90" s="1213">
        <v>1</v>
      </c>
      <c r="G90" s="919"/>
      <c r="H90" s="919"/>
      <c r="I90" s="1213"/>
      <c r="J90" s="1257"/>
      <c r="K90" s="926">
        <v>1</v>
      </c>
      <c r="L90" s="593" t="str">
        <f>mergeValue(A90) &amp;"."&amp; mergeValue(B90)&amp;"."&amp; mergeValue(C90)&amp;"."&amp; mergeValue(D90)&amp;"."&amp;  mergeValue(F90)</f>
        <v>1.1.1.1.1</v>
      </c>
      <c r="M90" s="554" t="s">
        <v>10</v>
      </c>
      <c r="N90" s="581"/>
      <c r="O90" s="1216"/>
      <c r="P90" s="1217"/>
      <c r="Q90" s="1217"/>
      <c r="R90" s="1217"/>
      <c r="S90" s="1217"/>
      <c r="T90" s="1217"/>
      <c r="U90" s="1217"/>
      <c r="V90" s="1217"/>
      <c r="W90" s="1217"/>
      <c r="X90" s="1217"/>
      <c r="Y90" s="1217"/>
      <c r="Z90" s="1217"/>
      <c r="AA90" s="1217"/>
      <c r="AB90" s="1217"/>
      <c r="AC90" s="1217"/>
      <c r="AD90" s="1217"/>
      <c r="AE90" s="1217"/>
      <c r="AF90" s="1217"/>
      <c r="AG90" s="1217"/>
      <c r="AH90" s="1217"/>
      <c r="AI90" s="1217"/>
      <c r="AJ90" s="1217"/>
      <c r="AK90" s="1217"/>
      <c r="AL90" s="1217"/>
      <c r="AM90" s="1217"/>
      <c r="AN90" s="1217"/>
      <c r="AO90" s="1217"/>
      <c r="AP90" s="1217"/>
      <c r="AQ90" s="1217"/>
      <c r="AR90" s="1217"/>
      <c r="AS90" s="1217"/>
      <c r="AT90" s="1217"/>
      <c r="AU90" s="1217"/>
      <c r="AV90" s="1217"/>
      <c r="AW90" s="1217"/>
      <c r="AX90" s="1217"/>
      <c r="AY90" s="1217"/>
      <c r="AZ90" s="1217"/>
      <c r="BA90" s="1217"/>
      <c r="BB90" s="1217"/>
      <c r="BC90" s="1217"/>
      <c r="BD90" s="1217"/>
      <c r="BE90" s="1217"/>
      <c r="BF90" s="1217"/>
      <c r="BG90" s="1217"/>
      <c r="BH90" s="1217"/>
      <c r="BI90" s="1217"/>
      <c r="BJ90" s="1217"/>
      <c r="BK90" s="1217"/>
      <c r="BL90" s="1217"/>
      <c r="BM90" s="1217"/>
      <c r="BN90" s="1217"/>
      <c r="BO90" s="1217"/>
      <c r="BP90" s="1217"/>
      <c r="BQ90" s="1217"/>
      <c r="BR90" s="1217"/>
      <c r="BS90" s="1217"/>
      <c r="BT90" s="1217"/>
      <c r="BU90" s="1217"/>
      <c r="BV90" s="1217"/>
      <c r="BW90" s="1217"/>
      <c r="BX90" s="1217"/>
      <c r="BY90" s="1217"/>
      <c r="BZ90" s="1217"/>
      <c r="CA90" s="1217"/>
      <c r="CB90" s="1217"/>
      <c r="CC90" s="1217"/>
      <c r="CD90" s="1217"/>
      <c r="CE90" s="1217"/>
      <c r="CF90" s="1217"/>
      <c r="CG90" s="1218"/>
      <c r="CH90" s="630" t="s">
        <v>636</v>
      </c>
      <c r="CI90" s="585"/>
      <c r="CJ90" s="589" t="str">
        <f>strCheckUnique(CK90:CK93)</f>
        <v/>
      </c>
      <c r="CK90" s="585"/>
      <c r="CL90" s="589"/>
      <c r="CM90" s="585"/>
      <c r="CN90" s="585"/>
      <c r="CO90" s="585"/>
      <c r="CP90" s="585"/>
      <c r="CQ90" s="585"/>
      <c r="CR90" s="585"/>
      <c r="CS90" s="585"/>
      <c r="CT90" s="585"/>
    </row>
    <row r="91" spans="1:99" s="523" customFormat="1" ht="192" customHeight="1">
      <c r="A91" s="1213"/>
      <c r="B91" s="1213"/>
      <c r="C91" s="1213"/>
      <c r="D91" s="1213"/>
      <c r="E91" s="1213"/>
      <c r="F91" s="1213"/>
      <c r="G91" s="919">
        <v>1</v>
      </c>
      <c r="H91" s="919"/>
      <c r="I91" s="1213"/>
      <c r="J91" s="1257"/>
      <c r="K91" s="918"/>
      <c r="L91" s="593" t="str">
        <f>mergeValue(A91) &amp;"."&amp; mergeValue(B91)&amp;"."&amp; mergeValue(C91)&amp;"."&amp; mergeValue(D91)&amp;"."&amp;  mergeValue(F91)&amp;"."&amp;  mergeValue(G91)</f>
        <v>1.1.1.1.1.1</v>
      </c>
      <c r="M91" s="1069"/>
      <c r="N91" s="586"/>
      <c r="O91" s="683"/>
      <c r="P91" s="562"/>
      <c r="Q91" s="562"/>
      <c r="R91" s="1255"/>
      <c r="S91" s="1220" t="s">
        <v>84</v>
      </c>
      <c r="T91" s="1255"/>
      <c r="U91" s="1220" t="s">
        <v>84</v>
      </c>
      <c r="V91" s="683"/>
      <c r="W91" s="763"/>
      <c r="X91" s="763"/>
      <c r="Y91" s="1255"/>
      <c r="Z91" s="1220" t="s">
        <v>84</v>
      </c>
      <c r="AA91" s="1255"/>
      <c r="AB91" s="1220" t="s">
        <v>84</v>
      </c>
      <c r="AC91" s="683"/>
      <c r="AD91" s="763"/>
      <c r="AE91" s="763"/>
      <c r="AF91" s="1255"/>
      <c r="AG91" s="1220" t="s">
        <v>84</v>
      </c>
      <c r="AH91" s="1255"/>
      <c r="AI91" s="1220" t="s">
        <v>84</v>
      </c>
      <c r="AJ91" s="683"/>
      <c r="AK91" s="763"/>
      <c r="AL91" s="763"/>
      <c r="AM91" s="1255"/>
      <c r="AN91" s="1220" t="s">
        <v>84</v>
      </c>
      <c r="AO91" s="1255"/>
      <c r="AP91" s="1220" t="s">
        <v>84</v>
      </c>
      <c r="AQ91" s="683"/>
      <c r="AR91" s="763"/>
      <c r="AS91" s="763"/>
      <c r="AT91" s="1255"/>
      <c r="AU91" s="1220" t="s">
        <v>84</v>
      </c>
      <c r="AV91" s="1255"/>
      <c r="AW91" s="1220" t="s">
        <v>84</v>
      </c>
      <c r="AX91" s="683"/>
      <c r="AY91" s="763"/>
      <c r="AZ91" s="763"/>
      <c r="BA91" s="1255"/>
      <c r="BB91" s="1220" t="s">
        <v>84</v>
      </c>
      <c r="BC91" s="1255"/>
      <c r="BD91" s="1220" t="s">
        <v>84</v>
      </c>
      <c r="BE91" s="683"/>
      <c r="BF91" s="763"/>
      <c r="BG91" s="763"/>
      <c r="BH91" s="1255"/>
      <c r="BI91" s="1220" t="s">
        <v>84</v>
      </c>
      <c r="BJ91" s="1255"/>
      <c r="BK91" s="1220" t="s">
        <v>84</v>
      </c>
      <c r="BL91" s="683"/>
      <c r="BM91" s="763"/>
      <c r="BN91" s="763"/>
      <c r="BO91" s="1255"/>
      <c r="BP91" s="1220" t="s">
        <v>84</v>
      </c>
      <c r="BQ91" s="1255"/>
      <c r="BR91" s="1220" t="s">
        <v>84</v>
      </c>
      <c r="BS91" s="683"/>
      <c r="BT91" s="763"/>
      <c r="BU91" s="763"/>
      <c r="BV91" s="1255"/>
      <c r="BW91" s="1220" t="s">
        <v>84</v>
      </c>
      <c r="BX91" s="1255"/>
      <c r="BY91" s="1220" t="s">
        <v>84</v>
      </c>
      <c r="BZ91" s="683"/>
      <c r="CA91" s="763"/>
      <c r="CB91" s="763"/>
      <c r="CC91" s="1255"/>
      <c r="CD91" s="1220" t="s">
        <v>84</v>
      </c>
      <c r="CE91" s="1255"/>
      <c r="CF91" s="1220" t="s">
        <v>85</v>
      </c>
      <c r="CG91" s="537"/>
      <c r="CH91" s="1212" t="s">
        <v>660</v>
      </c>
      <c r="CI91" s="585" t="str">
        <f>strCheckDate(O92:CG92)</f>
        <v/>
      </c>
      <c r="CJ91" s="589"/>
      <c r="CK91" s="589" t="str">
        <f>IF(M91="","",M91 )</f>
        <v/>
      </c>
      <c r="CL91" s="589"/>
      <c r="CM91" s="589"/>
      <c r="CN91" s="589"/>
      <c r="CO91" s="585"/>
      <c r="CP91" s="585"/>
      <c r="CQ91" s="585"/>
      <c r="CR91" s="585"/>
      <c r="CS91" s="585"/>
      <c r="CT91" s="585"/>
    </row>
    <row r="92" spans="1:99" s="523" customFormat="1" ht="11.25" hidden="1" customHeight="1">
      <c r="A92" s="1213"/>
      <c r="B92" s="1213"/>
      <c r="C92" s="1213"/>
      <c r="D92" s="1213"/>
      <c r="E92" s="1213"/>
      <c r="F92" s="1213"/>
      <c r="G92" s="919"/>
      <c r="H92" s="919"/>
      <c r="I92" s="1213"/>
      <c r="J92" s="1257"/>
      <c r="K92" s="926">
        <v>1</v>
      </c>
      <c r="L92" s="600"/>
      <c r="M92" s="646"/>
      <c r="N92" s="586"/>
      <c r="O92" s="562"/>
      <c r="P92" s="562"/>
      <c r="Q92" s="584" t="str">
        <f>R91 &amp; "-" &amp; T91</f>
        <v>-</v>
      </c>
      <c r="R92" s="1255"/>
      <c r="S92" s="1220"/>
      <c r="T92" s="1255"/>
      <c r="U92" s="1220"/>
      <c r="V92" s="763"/>
      <c r="W92" s="763"/>
      <c r="X92" s="769" t="str">
        <f>Y91 &amp; "-" &amp; AA91</f>
        <v>-</v>
      </c>
      <c r="Y92" s="1255"/>
      <c r="Z92" s="1220"/>
      <c r="AA92" s="1255"/>
      <c r="AB92" s="1220"/>
      <c r="AC92" s="763"/>
      <c r="AD92" s="763"/>
      <c r="AE92" s="769" t="str">
        <f>AF91 &amp; "-" &amp; AH91</f>
        <v>-</v>
      </c>
      <c r="AF92" s="1255"/>
      <c r="AG92" s="1220"/>
      <c r="AH92" s="1255"/>
      <c r="AI92" s="1220"/>
      <c r="AJ92" s="763"/>
      <c r="AK92" s="763"/>
      <c r="AL92" s="769" t="str">
        <f>AM91 &amp; "-" &amp; AO91</f>
        <v>-</v>
      </c>
      <c r="AM92" s="1255"/>
      <c r="AN92" s="1220"/>
      <c r="AO92" s="1255"/>
      <c r="AP92" s="1220"/>
      <c r="AQ92" s="763"/>
      <c r="AR92" s="763"/>
      <c r="AS92" s="769" t="str">
        <f>AT91 &amp; "-" &amp; AV91</f>
        <v>-</v>
      </c>
      <c r="AT92" s="1255"/>
      <c r="AU92" s="1220"/>
      <c r="AV92" s="1255"/>
      <c r="AW92" s="1220"/>
      <c r="AX92" s="763"/>
      <c r="AY92" s="763"/>
      <c r="AZ92" s="769" t="str">
        <f>BA91 &amp; "-" &amp; BC91</f>
        <v>-</v>
      </c>
      <c r="BA92" s="1255"/>
      <c r="BB92" s="1220"/>
      <c r="BC92" s="1255"/>
      <c r="BD92" s="1220"/>
      <c r="BE92" s="763"/>
      <c r="BF92" s="763"/>
      <c r="BG92" s="769" t="str">
        <f>BH91 &amp; "-" &amp; BJ91</f>
        <v>-</v>
      </c>
      <c r="BH92" s="1255"/>
      <c r="BI92" s="1220"/>
      <c r="BJ92" s="1255"/>
      <c r="BK92" s="1220"/>
      <c r="BL92" s="763"/>
      <c r="BM92" s="763"/>
      <c r="BN92" s="769" t="str">
        <f>BO91 &amp; "-" &amp; BQ91</f>
        <v>-</v>
      </c>
      <c r="BO92" s="1255"/>
      <c r="BP92" s="1220"/>
      <c r="BQ92" s="1255"/>
      <c r="BR92" s="1220"/>
      <c r="BS92" s="763"/>
      <c r="BT92" s="763"/>
      <c r="BU92" s="769" t="str">
        <f>BV91 &amp; "-" &amp; BX91</f>
        <v>-</v>
      </c>
      <c r="BV92" s="1255"/>
      <c r="BW92" s="1220"/>
      <c r="BX92" s="1255"/>
      <c r="BY92" s="1220"/>
      <c r="BZ92" s="763"/>
      <c r="CA92" s="763"/>
      <c r="CB92" s="769" t="str">
        <f>CC91 &amp; "-" &amp; CE91</f>
        <v>-</v>
      </c>
      <c r="CC92" s="1255"/>
      <c r="CD92" s="1220"/>
      <c r="CE92" s="1255"/>
      <c r="CF92" s="1220"/>
      <c r="CG92" s="537"/>
      <c r="CH92" s="1212"/>
      <c r="CI92" s="585"/>
      <c r="CJ92" s="589"/>
      <c r="CK92" s="589"/>
      <c r="CL92" s="589"/>
      <c r="CM92" s="589"/>
      <c r="CN92" s="589"/>
      <c r="CO92" s="585"/>
      <c r="CP92" s="585"/>
      <c r="CQ92" s="585"/>
      <c r="CR92" s="585"/>
      <c r="CS92" s="585"/>
      <c r="CT92" s="585"/>
    </row>
    <row r="93" spans="1:99" s="522" customFormat="1" ht="15" customHeight="1">
      <c r="A93" s="1213"/>
      <c r="B93" s="1213"/>
      <c r="C93" s="1213"/>
      <c r="D93" s="1213"/>
      <c r="E93" s="1213"/>
      <c r="F93" s="1213"/>
      <c r="G93" s="919"/>
      <c r="H93" s="919"/>
      <c r="I93" s="1213"/>
      <c r="J93" s="1257"/>
      <c r="K93" s="926">
        <v>1</v>
      </c>
      <c r="L93" s="538"/>
      <c r="M93" s="556" t="s">
        <v>25</v>
      </c>
      <c r="N93" s="551"/>
      <c r="O93" s="545"/>
      <c r="P93" s="545"/>
      <c r="Q93" s="545"/>
      <c r="R93" s="573"/>
      <c r="S93" s="564"/>
      <c r="T93" s="563"/>
      <c r="U93" s="551"/>
      <c r="V93" s="757"/>
      <c r="W93" s="757"/>
      <c r="X93" s="757"/>
      <c r="Y93" s="766"/>
      <c r="Z93" s="1006"/>
      <c r="AA93" s="1005"/>
      <c r="AB93" s="1001"/>
      <c r="AC93" s="757"/>
      <c r="AD93" s="757"/>
      <c r="AE93" s="757"/>
      <c r="AF93" s="766"/>
      <c r="AG93" s="1006"/>
      <c r="AH93" s="1005"/>
      <c r="AI93" s="1001"/>
      <c r="AJ93" s="757"/>
      <c r="AK93" s="757"/>
      <c r="AL93" s="757"/>
      <c r="AM93" s="766"/>
      <c r="AN93" s="1006"/>
      <c r="AO93" s="1005"/>
      <c r="AP93" s="1001"/>
      <c r="AQ93" s="757"/>
      <c r="AR93" s="757"/>
      <c r="AS93" s="757"/>
      <c r="AT93" s="766"/>
      <c r="AU93" s="1006"/>
      <c r="AV93" s="1005"/>
      <c r="AW93" s="1001"/>
      <c r="AX93" s="757"/>
      <c r="AY93" s="757"/>
      <c r="AZ93" s="757"/>
      <c r="BA93" s="766"/>
      <c r="BB93" s="1006"/>
      <c r="BC93" s="1005"/>
      <c r="BD93" s="1001"/>
      <c r="BE93" s="757"/>
      <c r="BF93" s="757"/>
      <c r="BG93" s="757"/>
      <c r="BH93" s="766"/>
      <c r="BI93" s="1006"/>
      <c r="BJ93" s="1005"/>
      <c r="BK93" s="1001"/>
      <c r="BL93" s="757"/>
      <c r="BM93" s="757"/>
      <c r="BN93" s="757"/>
      <c r="BO93" s="766"/>
      <c r="BP93" s="1006"/>
      <c r="BQ93" s="1005"/>
      <c r="BR93" s="1001"/>
      <c r="BS93" s="757"/>
      <c r="BT93" s="757"/>
      <c r="BU93" s="757"/>
      <c r="BV93" s="766"/>
      <c r="BW93" s="1006"/>
      <c r="BX93" s="1005"/>
      <c r="BY93" s="1001"/>
      <c r="BZ93" s="757"/>
      <c r="CA93" s="757"/>
      <c r="CB93" s="757"/>
      <c r="CC93" s="766"/>
      <c r="CD93" s="1006"/>
      <c r="CE93" s="1005"/>
      <c r="CF93" s="1001"/>
      <c r="CG93" s="560"/>
      <c r="CH93" s="1212"/>
      <c r="CI93" s="587"/>
      <c r="CJ93" s="587"/>
      <c r="CK93" s="587"/>
      <c r="CL93" s="587"/>
      <c r="CM93" s="587"/>
      <c r="CN93" s="587"/>
      <c r="CO93" s="587"/>
      <c r="CP93" s="587"/>
      <c r="CQ93" s="587"/>
      <c r="CR93" s="587"/>
      <c r="CS93" s="587"/>
      <c r="CT93" s="587"/>
    </row>
    <row r="94" spans="1:99" s="522" customFormat="1" ht="15" customHeight="1">
      <c r="A94" s="1213"/>
      <c r="B94" s="1213"/>
      <c r="C94" s="1213"/>
      <c r="D94" s="1213"/>
      <c r="E94" s="1213"/>
      <c r="F94" s="921"/>
      <c r="G94" s="921"/>
      <c r="H94" s="919"/>
      <c r="I94" s="1213"/>
      <c r="J94" s="921"/>
      <c r="K94" s="925"/>
      <c r="L94" s="538"/>
      <c r="M94" s="551" t="s">
        <v>11</v>
      </c>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6"/>
      <c r="AL94" s="556"/>
      <c r="AM94" s="556"/>
      <c r="AN94" s="556"/>
      <c r="AO94" s="556"/>
      <c r="AP94" s="556"/>
      <c r="AQ94" s="556"/>
      <c r="AR94" s="556"/>
      <c r="AS94" s="556"/>
      <c r="AT94" s="556"/>
      <c r="AU94" s="556"/>
      <c r="AV94" s="556"/>
      <c r="AW94" s="556"/>
      <c r="AX94" s="556"/>
      <c r="AY94" s="556"/>
      <c r="AZ94" s="556"/>
      <c r="BA94" s="556"/>
      <c r="BB94" s="556"/>
      <c r="BC94" s="556"/>
      <c r="BD94" s="556"/>
      <c r="BE94" s="556"/>
      <c r="BF94" s="556"/>
      <c r="BG94" s="556"/>
      <c r="BH94" s="556"/>
      <c r="BI94" s="556"/>
      <c r="BJ94" s="556"/>
      <c r="BK94" s="556"/>
      <c r="BL94" s="556"/>
      <c r="BM94" s="556"/>
      <c r="BN94" s="556"/>
      <c r="BO94" s="556"/>
      <c r="BP94" s="556"/>
      <c r="BQ94" s="556"/>
      <c r="BR94" s="556"/>
      <c r="BS94" s="556"/>
      <c r="BT94" s="556"/>
      <c r="BU94" s="556"/>
      <c r="BV94" s="556"/>
      <c r="BW94" s="556"/>
      <c r="BX94" s="556"/>
      <c r="BY94" s="556"/>
      <c r="BZ94" s="556"/>
      <c r="CA94" s="556"/>
      <c r="CB94" s="556"/>
      <c r="CC94" s="556"/>
      <c r="CD94" s="556"/>
      <c r="CE94" s="556"/>
      <c r="CF94" s="556"/>
      <c r="CG94" s="556"/>
      <c r="CH94" s="560"/>
      <c r="CI94" s="587"/>
      <c r="CJ94" s="587"/>
      <c r="CK94" s="587"/>
      <c r="CL94" s="587"/>
      <c r="CM94" s="587"/>
      <c r="CN94" s="587"/>
      <c r="CO94" s="587"/>
      <c r="CP94" s="587"/>
      <c r="CQ94" s="587"/>
      <c r="CR94" s="587"/>
      <c r="CS94" s="587"/>
      <c r="CT94" s="587"/>
      <c r="CU94" s="587"/>
    </row>
    <row r="95" spans="1:99" s="522" customFormat="1" ht="15" hidden="1" customHeight="1">
      <c r="A95" s="1213"/>
      <c r="B95" s="1213"/>
      <c r="C95" s="1213"/>
      <c r="D95" s="1213"/>
      <c r="E95" s="921"/>
      <c r="F95" s="921"/>
      <c r="G95" s="921"/>
      <c r="H95" s="919"/>
      <c r="I95" s="1213"/>
      <c r="J95" s="921"/>
      <c r="K95" s="925"/>
      <c r="L95" s="538"/>
      <c r="M95" s="551"/>
      <c r="N95" s="556"/>
      <c r="O95" s="556"/>
      <c r="P95" s="556"/>
      <c r="Q95" s="556"/>
      <c r="R95" s="556"/>
      <c r="S95" s="556"/>
      <c r="T95" s="556"/>
      <c r="U95" s="556"/>
      <c r="V95" s="556"/>
      <c r="W95" s="556"/>
      <c r="X95" s="556"/>
      <c r="Y95" s="556"/>
      <c r="Z95" s="556"/>
      <c r="AA95" s="556"/>
      <c r="AB95" s="556"/>
      <c r="AC95" s="556"/>
      <c r="AD95" s="556"/>
      <c r="AE95" s="556"/>
      <c r="AF95" s="556"/>
      <c r="AG95" s="556"/>
      <c r="AH95" s="556"/>
      <c r="AI95" s="556"/>
      <c r="AJ95" s="556"/>
      <c r="AK95" s="556"/>
      <c r="AL95" s="556"/>
      <c r="AM95" s="556"/>
      <c r="AN95" s="556"/>
      <c r="AO95" s="556"/>
      <c r="AP95" s="556"/>
      <c r="AQ95" s="556"/>
      <c r="AR95" s="556"/>
      <c r="AS95" s="556"/>
      <c r="AT95" s="556"/>
      <c r="AU95" s="556"/>
      <c r="AV95" s="556"/>
      <c r="AW95" s="556"/>
      <c r="AX95" s="556"/>
      <c r="AY95" s="556"/>
      <c r="AZ95" s="556"/>
      <c r="BA95" s="556"/>
      <c r="BB95" s="556"/>
      <c r="BC95" s="556"/>
      <c r="BD95" s="556"/>
      <c r="BE95" s="556"/>
      <c r="BF95" s="556"/>
      <c r="BG95" s="556"/>
      <c r="BH95" s="556"/>
      <c r="BI95" s="556"/>
      <c r="BJ95" s="556"/>
      <c r="BK95" s="556"/>
      <c r="BL95" s="556"/>
      <c r="BM95" s="556"/>
      <c r="BN95" s="556"/>
      <c r="BO95" s="556"/>
      <c r="BP95" s="556"/>
      <c r="BQ95" s="556"/>
      <c r="BR95" s="556"/>
      <c r="BS95" s="556"/>
      <c r="BT95" s="556"/>
      <c r="BU95" s="556"/>
      <c r="BV95" s="556"/>
      <c r="BW95" s="556"/>
      <c r="BX95" s="556"/>
      <c r="BY95" s="556"/>
      <c r="BZ95" s="556"/>
      <c r="CA95" s="556"/>
      <c r="CB95" s="556"/>
      <c r="CC95" s="556"/>
      <c r="CD95" s="556"/>
      <c r="CE95" s="556"/>
      <c r="CF95" s="556"/>
      <c r="CG95" s="556"/>
      <c r="CH95" s="560"/>
      <c r="CI95" s="587"/>
      <c r="CJ95" s="587"/>
      <c r="CK95" s="587"/>
      <c r="CL95" s="587"/>
      <c r="CM95" s="587"/>
      <c r="CN95" s="587"/>
      <c r="CO95" s="587"/>
      <c r="CP95" s="587"/>
      <c r="CQ95" s="587"/>
      <c r="CR95" s="587"/>
      <c r="CS95" s="587"/>
      <c r="CT95" s="587"/>
      <c r="CU95" s="587"/>
    </row>
    <row r="96" spans="1:99" s="522" customFormat="1" ht="15" customHeight="1">
      <c r="A96" s="1213"/>
      <c r="B96" s="1213"/>
      <c r="C96" s="1213"/>
      <c r="D96" s="924"/>
      <c r="E96" s="924"/>
      <c r="F96" s="921"/>
      <c r="G96" s="919"/>
      <c r="H96" s="919"/>
      <c r="I96" s="917"/>
      <c r="J96" s="914"/>
      <c r="K96" s="926">
        <v>1</v>
      </c>
      <c r="L96" s="538"/>
      <c r="M96" s="550" t="s">
        <v>17</v>
      </c>
      <c r="N96" s="549"/>
      <c r="O96" s="545"/>
      <c r="P96" s="545"/>
      <c r="Q96" s="545"/>
      <c r="R96" s="573"/>
      <c r="S96" s="564"/>
      <c r="T96" s="563"/>
      <c r="U96" s="549"/>
      <c r="V96" s="757"/>
      <c r="W96" s="757"/>
      <c r="X96" s="757"/>
      <c r="Y96" s="766"/>
      <c r="Z96" s="1006"/>
      <c r="AA96" s="1005"/>
      <c r="AB96" s="999"/>
      <c r="AC96" s="757"/>
      <c r="AD96" s="757"/>
      <c r="AE96" s="757"/>
      <c r="AF96" s="766"/>
      <c r="AG96" s="1006"/>
      <c r="AH96" s="1005"/>
      <c r="AI96" s="999"/>
      <c r="AJ96" s="757"/>
      <c r="AK96" s="757"/>
      <c r="AL96" s="757"/>
      <c r="AM96" s="766"/>
      <c r="AN96" s="1006"/>
      <c r="AO96" s="1005"/>
      <c r="AP96" s="999"/>
      <c r="AQ96" s="757"/>
      <c r="AR96" s="757"/>
      <c r="AS96" s="757"/>
      <c r="AT96" s="766"/>
      <c r="AU96" s="1006"/>
      <c r="AV96" s="1005"/>
      <c r="AW96" s="999"/>
      <c r="AX96" s="757"/>
      <c r="AY96" s="757"/>
      <c r="AZ96" s="757"/>
      <c r="BA96" s="766"/>
      <c r="BB96" s="1006"/>
      <c r="BC96" s="1005"/>
      <c r="BD96" s="999"/>
      <c r="BE96" s="757"/>
      <c r="BF96" s="757"/>
      <c r="BG96" s="757"/>
      <c r="BH96" s="766"/>
      <c r="BI96" s="1006"/>
      <c r="BJ96" s="1005"/>
      <c r="BK96" s="999"/>
      <c r="BL96" s="757"/>
      <c r="BM96" s="757"/>
      <c r="BN96" s="757"/>
      <c r="BO96" s="766"/>
      <c r="BP96" s="1006"/>
      <c r="BQ96" s="1005"/>
      <c r="BR96" s="999"/>
      <c r="BS96" s="757"/>
      <c r="BT96" s="757"/>
      <c r="BU96" s="757"/>
      <c r="BV96" s="766"/>
      <c r="BW96" s="1006"/>
      <c r="BX96" s="1005"/>
      <c r="BY96" s="999"/>
      <c r="BZ96" s="757"/>
      <c r="CA96" s="757"/>
      <c r="CB96" s="757"/>
      <c r="CC96" s="766"/>
      <c r="CD96" s="1006"/>
      <c r="CE96" s="1005"/>
      <c r="CF96" s="999"/>
      <c r="CG96" s="564"/>
      <c r="CH96" s="560"/>
      <c r="CI96" s="587"/>
      <c r="CJ96" s="587"/>
      <c r="CK96" s="587"/>
      <c r="CL96" s="587"/>
      <c r="CM96" s="587"/>
      <c r="CN96" s="587"/>
      <c r="CO96" s="587"/>
      <c r="CP96" s="587"/>
      <c r="CQ96" s="587"/>
      <c r="CR96" s="587"/>
      <c r="CS96" s="587"/>
      <c r="CT96" s="587"/>
    </row>
    <row r="97" spans="1:98" s="522" customFormat="1" ht="15" customHeight="1">
      <c r="A97" s="1213"/>
      <c r="B97" s="1213"/>
      <c r="C97" s="924"/>
      <c r="D97" s="924"/>
      <c r="E97" s="924"/>
      <c r="F97" s="924"/>
      <c r="G97" s="919"/>
      <c r="H97" s="919"/>
      <c r="I97" s="927"/>
      <c r="J97" s="914"/>
      <c r="K97" s="926">
        <v>1</v>
      </c>
      <c r="L97" s="538"/>
      <c r="M97" s="549" t="s">
        <v>18</v>
      </c>
      <c r="N97" s="549"/>
      <c r="O97" s="545"/>
      <c r="P97" s="545"/>
      <c r="Q97" s="545"/>
      <c r="R97" s="573"/>
      <c r="S97" s="564"/>
      <c r="T97" s="563"/>
      <c r="U97" s="549"/>
      <c r="V97" s="757"/>
      <c r="W97" s="757"/>
      <c r="X97" s="757"/>
      <c r="Y97" s="766"/>
      <c r="Z97" s="1006"/>
      <c r="AA97" s="1005"/>
      <c r="AB97" s="999"/>
      <c r="AC97" s="757"/>
      <c r="AD97" s="757"/>
      <c r="AE97" s="757"/>
      <c r="AF97" s="766"/>
      <c r="AG97" s="1006"/>
      <c r="AH97" s="1005"/>
      <c r="AI97" s="999"/>
      <c r="AJ97" s="757"/>
      <c r="AK97" s="757"/>
      <c r="AL97" s="757"/>
      <c r="AM97" s="766"/>
      <c r="AN97" s="1006"/>
      <c r="AO97" s="1005"/>
      <c r="AP97" s="999"/>
      <c r="AQ97" s="757"/>
      <c r="AR97" s="757"/>
      <c r="AS97" s="757"/>
      <c r="AT97" s="766"/>
      <c r="AU97" s="1006"/>
      <c r="AV97" s="1005"/>
      <c r="AW97" s="999"/>
      <c r="AX97" s="757"/>
      <c r="AY97" s="757"/>
      <c r="AZ97" s="757"/>
      <c r="BA97" s="766"/>
      <c r="BB97" s="1006"/>
      <c r="BC97" s="1005"/>
      <c r="BD97" s="999"/>
      <c r="BE97" s="757"/>
      <c r="BF97" s="757"/>
      <c r="BG97" s="757"/>
      <c r="BH97" s="766"/>
      <c r="BI97" s="1006"/>
      <c r="BJ97" s="1005"/>
      <c r="BK97" s="999"/>
      <c r="BL97" s="757"/>
      <c r="BM97" s="757"/>
      <c r="BN97" s="757"/>
      <c r="BO97" s="766"/>
      <c r="BP97" s="1006"/>
      <c r="BQ97" s="1005"/>
      <c r="BR97" s="999"/>
      <c r="BS97" s="757"/>
      <c r="BT97" s="757"/>
      <c r="BU97" s="757"/>
      <c r="BV97" s="766"/>
      <c r="BW97" s="1006"/>
      <c r="BX97" s="1005"/>
      <c r="BY97" s="999"/>
      <c r="BZ97" s="757"/>
      <c r="CA97" s="757"/>
      <c r="CB97" s="757"/>
      <c r="CC97" s="766"/>
      <c r="CD97" s="1006"/>
      <c r="CE97" s="1005"/>
      <c r="CF97" s="999"/>
      <c r="CG97" s="564"/>
      <c r="CH97" s="560"/>
      <c r="CI97" s="587"/>
      <c r="CJ97" s="587"/>
      <c r="CK97" s="587"/>
      <c r="CL97" s="587"/>
      <c r="CM97" s="587"/>
      <c r="CN97" s="587"/>
      <c r="CO97" s="587"/>
      <c r="CP97" s="587"/>
      <c r="CQ97" s="587"/>
      <c r="CR97" s="587"/>
      <c r="CS97" s="587"/>
      <c r="CT97" s="587"/>
    </row>
    <row r="98" spans="1:98" s="522" customFormat="1" ht="15" customHeight="1">
      <c r="A98" s="1213"/>
      <c r="B98" s="924"/>
      <c r="C98" s="924"/>
      <c r="D98" s="924"/>
      <c r="E98" s="924"/>
      <c r="F98" s="924"/>
      <c r="G98" s="919"/>
      <c r="H98" s="919"/>
      <c r="I98" s="917"/>
      <c r="J98" s="914"/>
      <c r="K98" s="926">
        <v>1</v>
      </c>
      <c r="L98" s="538"/>
      <c r="M98" s="558" t="s">
        <v>19</v>
      </c>
      <c r="N98" s="549"/>
      <c r="O98" s="545"/>
      <c r="P98" s="545"/>
      <c r="Q98" s="545"/>
      <c r="R98" s="573"/>
      <c r="S98" s="564"/>
      <c r="T98" s="563"/>
      <c r="U98" s="549"/>
      <c r="V98" s="757"/>
      <c r="W98" s="757"/>
      <c r="X98" s="757"/>
      <c r="Y98" s="766"/>
      <c r="Z98" s="1006"/>
      <c r="AA98" s="1005"/>
      <c r="AB98" s="999"/>
      <c r="AC98" s="757"/>
      <c r="AD98" s="757"/>
      <c r="AE98" s="757"/>
      <c r="AF98" s="766"/>
      <c r="AG98" s="1006"/>
      <c r="AH98" s="1005"/>
      <c r="AI98" s="999"/>
      <c r="AJ98" s="757"/>
      <c r="AK98" s="757"/>
      <c r="AL98" s="757"/>
      <c r="AM98" s="766"/>
      <c r="AN98" s="1006"/>
      <c r="AO98" s="1005"/>
      <c r="AP98" s="999"/>
      <c r="AQ98" s="757"/>
      <c r="AR98" s="757"/>
      <c r="AS98" s="757"/>
      <c r="AT98" s="766"/>
      <c r="AU98" s="1006"/>
      <c r="AV98" s="1005"/>
      <c r="AW98" s="999"/>
      <c r="AX98" s="757"/>
      <c r="AY98" s="757"/>
      <c r="AZ98" s="757"/>
      <c r="BA98" s="766"/>
      <c r="BB98" s="1006"/>
      <c r="BC98" s="1005"/>
      <c r="BD98" s="999"/>
      <c r="BE98" s="757"/>
      <c r="BF98" s="757"/>
      <c r="BG98" s="757"/>
      <c r="BH98" s="766"/>
      <c r="BI98" s="1006"/>
      <c r="BJ98" s="1005"/>
      <c r="BK98" s="999"/>
      <c r="BL98" s="757"/>
      <c r="BM98" s="757"/>
      <c r="BN98" s="757"/>
      <c r="BO98" s="766"/>
      <c r="BP98" s="1006"/>
      <c r="BQ98" s="1005"/>
      <c r="BR98" s="999"/>
      <c r="BS98" s="757"/>
      <c r="BT98" s="757"/>
      <c r="BU98" s="757"/>
      <c r="BV98" s="766"/>
      <c r="BW98" s="1006"/>
      <c r="BX98" s="1005"/>
      <c r="BY98" s="999"/>
      <c r="BZ98" s="757"/>
      <c r="CA98" s="757"/>
      <c r="CB98" s="757"/>
      <c r="CC98" s="766"/>
      <c r="CD98" s="1006"/>
      <c r="CE98" s="1005"/>
      <c r="CF98" s="999"/>
      <c r="CG98" s="564"/>
      <c r="CH98" s="560"/>
      <c r="CI98" s="587"/>
      <c r="CJ98" s="587"/>
      <c r="CK98" s="587"/>
      <c r="CL98" s="587"/>
      <c r="CM98" s="587"/>
      <c r="CN98" s="587"/>
      <c r="CO98" s="587"/>
      <c r="CP98" s="587"/>
      <c r="CQ98" s="587"/>
      <c r="CR98" s="587"/>
      <c r="CS98" s="587"/>
      <c r="CT98" s="587"/>
    </row>
    <row r="99" spans="1:98"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98"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98" s="35" customFormat="1" ht="17.100000000000001" customHeight="1">
      <c r="G101" s="35" t="s">
        <v>13</v>
      </c>
      <c r="I101" s="35" t="s">
        <v>68</v>
      </c>
      <c r="V101" s="158"/>
    </row>
    <row r="102" spans="1:98" ht="17.100000000000001" customHeight="1">
      <c r="X102" s="469"/>
      <c r="Y102" s="43"/>
      <c r="Z102" s="43"/>
    </row>
    <row r="103" spans="1:98" s="523" customFormat="1" ht="22.5">
      <c r="A103" s="1213">
        <v>1</v>
      </c>
      <c r="B103" s="1079"/>
      <c r="C103" s="1079"/>
      <c r="D103" s="1079"/>
      <c r="E103" s="1080"/>
      <c r="F103" s="1081"/>
      <c r="G103" s="1079"/>
      <c r="H103" s="1079"/>
      <c r="I103" s="1060"/>
      <c r="J103" s="1065"/>
      <c r="K103" s="1065"/>
      <c r="L103" s="593">
        <f>mergeValue(A103)</f>
        <v>1</v>
      </c>
      <c r="M103" s="641" t="s">
        <v>20</v>
      </c>
      <c r="N103" s="580"/>
      <c r="O103" s="1292"/>
      <c r="P103" s="1293"/>
      <c r="Q103" s="1293"/>
      <c r="R103" s="1293"/>
      <c r="S103" s="1293"/>
      <c r="T103" s="1293"/>
      <c r="U103" s="1293"/>
      <c r="V103" s="1293"/>
      <c r="W103" s="1293"/>
      <c r="X103" s="1293"/>
      <c r="Y103" s="1293"/>
      <c r="Z103" s="1293"/>
      <c r="AA103" s="1294"/>
      <c r="AB103" s="630" t="s">
        <v>476</v>
      </c>
      <c r="AC103" s="585"/>
      <c r="AD103" s="585"/>
      <c r="AE103" s="585"/>
      <c r="AF103" s="585"/>
      <c r="AG103" s="585"/>
      <c r="AH103" s="585"/>
      <c r="AI103" s="585"/>
      <c r="AJ103" s="585"/>
      <c r="AK103" s="585"/>
      <c r="AL103" s="585"/>
      <c r="AM103" s="585"/>
      <c r="AN103" s="585"/>
    </row>
    <row r="104" spans="1:98" s="523" customFormat="1" ht="22.5">
      <c r="A104" s="1213"/>
      <c r="B104" s="1213">
        <v>1</v>
      </c>
      <c r="C104" s="1079"/>
      <c r="D104" s="1079"/>
      <c r="E104" s="1081"/>
      <c r="F104" s="1081"/>
      <c r="G104" s="1079"/>
      <c r="H104" s="1079"/>
      <c r="I104" s="1067"/>
      <c r="J104" s="1062"/>
      <c r="K104" s="1061"/>
      <c r="L104" s="593" t="str">
        <f>mergeValue(A104) &amp;"."&amp; mergeValue(B104)</f>
        <v>1.1</v>
      </c>
      <c r="M104" s="546" t="s">
        <v>16</v>
      </c>
      <c r="N104" s="580"/>
      <c r="O104" s="1292"/>
      <c r="P104" s="1293"/>
      <c r="Q104" s="1293"/>
      <c r="R104" s="1293"/>
      <c r="S104" s="1293"/>
      <c r="T104" s="1293"/>
      <c r="U104" s="1293"/>
      <c r="V104" s="1293"/>
      <c r="W104" s="1293"/>
      <c r="X104" s="1293"/>
      <c r="Y104" s="1293"/>
      <c r="Z104" s="1293"/>
      <c r="AA104" s="1294"/>
      <c r="AB104" s="630" t="s">
        <v>477</v>
      </c>
      <c r="AC104" s="585"/>
      <c r="AD104" s="585"/>
      <c r="AE104" s="585"/>
      <c r="AF104" s="585"/>
      <c r="AG104" s="585"/>
      <c r="AH104" s="585"/>
      <c r="AI104" s="585"/>
      <c r="AJ104" s="585"/>
      <c r="AK104" s="585"/>
      <c r="AL104" s="585"/>
      <c r="AM104" s="585"/>
      <c r="AN104" s="585"/>
    </row>
    <row r="105" spans="1:98" s="523" customFormat="1" ht="22.5">
      <c r="A105" s="1213"/>
      <c r="B105" s="1213"/>
      <c r="C105" s="1213">
        <v>1</v>
      </c>
      <c r="D105" s="1079"/>
      <c r="E105" s="1081"/>
      <c r="F105" s="1081"/>
      <c r="G105" s="1079"/>
      <c r="H105" s="1079"/>
      <c r="I105" s="1067"/>
      <c r="J105" s="1062"/>
      <c r="K105" s="1061"/>
      <c r="L105" s="593" t="str">
        <f>mergeValue(A105) &amp;"."&amp; mergeValue(B105)&amp;"."&amp; mergeValue(C105)</f>
        <v>1.1.1</v>
      </c>
      <c r="M105" s="547" t="s">
        <v>7</v>
      </c>
      <c r="N105" s="580"/>
      <c r="O105" s="1292"/>
      <c r="P105" s="1293"/>
      <c r="Q105" s="1293"/>
      <c r="R105" s="1293"/>
      <c r="S105" s="1293"/>
      <c r="T105" s="1293"/>
      <c r="U105" s="1293"/>
      <c r="V105" s="1293"/>
      <c r="W105" s="1293"/>
      <c r="X105" s="1293"/>
      <c r="Y105" s="1293"/>
      <c r="Z105" s="1293"/>
      <c r="AA105" s="1294"/>
      <c r="AB105" s="630" t="s">
        <v>634</v>
      </c>
      <c r="AC105" s="585"/>
      <c r="AD105" s="585"/>
      <c r="AE105" s="585"/>
      <c r="AF105" s="585"/>
      <c r="AG105" s="585"/>
      <c r="AH105" s="585"/>
      <c r="AI105" s="585"/>
      <c r="AJ105" s="585"/>
      <c r="AK105" s="585"/>
      <c r="AL105" s="585"/>
      <c r="AM105" s="585"/>
      <c r="AN105" s="585"/>
    </row>
    <row r="106" spans="1:98" s="523" customFormat="1" ht="22.5">
      <c r="A106" s="1213"/>
      <c r="B106" s="1213"/>
      <c r="C106" s="1213"/>
      <c r="D106" s="1213">
        <v>1</v>
      </c>
      <c r="E106" s="1081"/>
      <c r="F106" s="1081"/>
      <c r="G106" s="1079"/>
      <c r="H106" s="1079"/>
      <c r="I106" s="1067"/>
      <c r="J106" s="1062"/>
      <c r="K106" s="1061"/>
      <c r="L106" s="593" t="str">
        <f>mergeValue(A106) &amp;"."&amp; mergeValue(B106)&amp;"."&amp; mergeValue(C106)&amp;"."&amp; mergeValue(D106)</f>
        <v>1.1.1.1</v>
      </c>
      <c r="M106" s="548" t="s">
        <v>22</v>
      </c>
      <c r="N106" s="580"/>
      <c r="O106" s="1292"/>
      <c r="P106" s="1293"/>
      <c r="Q106" s="1293"/>
      <c r="R106" s="1293"/>
      <c r="S106" s="1293"/>
      <c r="T106" s="1293"/>
      <c r="U106" s="1293"/>
      <c r="V106" s="1293"/>
      <c r="W106" s="1293"/>
      <c r="X106" s="1293"/>
      <c r="Y106" s="1293"/>
      <c r="Z106" s="1293"/>
      <c r="AA106" s="1294"/>
      <c r="AB106" s="630" t="s">
        <v>635</v>
      </c>
      <c r="AC106" s="585"/>
      <c r="AD106" s="585"/>
      <c r="AE106" s="585"/>
      <c r="AF106" s="585"/>
      <c r="AG106" s="585"/>
      <c r="AH106" s="585"/>
      <c r="AI106" s="585"/>
      <c r="AJ106" s="585"/>
      <c r="AK106" s="585"/>
      <c r="AL106" s="585"/>
      <c r="AM106" s="585"/>
      <c r="AN106" s="585"/>
    </row>
    <row r="107" spans="1:98" s="523" customFormat="1" ht="0.2" customHeight="1">
      <c r="A107" s="1213"/>
      <c r="B107" s="1213"/>
      <c r="C107" s="1213"/>
      <c r="D107" s="1213"/>
      <c r="E107" s="1213">
        <v>1</v>
      </c>
      <c r="F107" s="1081"/>
      <c r="G107" s="1079"/>
      <c r="H107" s="1079"/>
      <c r="I107" s="1066"/>
      <c r="J107" s="1062"/>
      <c r="K107" s="1061"/>
      <c r="L107" s="593"/>
      <c r="M107" s="554"/>
      <c r="N107" s="581"/>
      <c r="O107" s="1295"/>
      <c r="P107" s="1296"/>
      <c r="Q107" s="1296"/>
      <c r="R107" s="1296"/>
      <c r="S107" s="1296"/>
      <c r="T107" s="1296"/>
      <c r="U107" s="1296"/>
      <c r="V107" s="1296"/>
      <c r="W107" s="1296"/>
      <c r="X107" s="1296"/>
      <c r="Y107" s="1296"/>
      <c r="Z107" s="1296"/>
      <c r="AA107" s="1297"/>
      <c r="AB107" s="630"/>
      <c r="AC107" s="585"/>
      <c r="AD107" s="585"/>
      <c r="AE107" s="585"/>
      <c r="AF107" s="585"/>
      <c r="AG107" s="585"/>
      <c r="AH107" s="585"/>
      <c r="AI107" s="585"/>
      <c r="AJ107" s="585"/>
      <c r="AK107" s="585"/>
      <c r="AL107" s="585"/>
      <c r="AM107" s="585"/>
      <c r="AN107" s="585"/>
    </row>
    <row r="108" spans="1:98" s="523" customFormat="1" ht="90">
      <c r="A108" s="1213"/>
      <c r="B108" s="1213"/>
      <c r="C108" s="1213"/>
      <c r="D108" s="1213"/>
      <c r="E108" s="1213"/>
      <c r="F108" s="1213">
        <v>1</v>
      </c>
      <c r="G108" s="1079"/>
      <c r="H108" s="1079"/>
      <c r="I108" s="1265"/>
      <c r="J108" s="1062"/>
      <c r="K108" s="1061"/>
      <c r="L108" s="593" t="str">
        <f>mergeValue(A108) &amp;"."&amp; mergeValue(B108)&amp;"."&amp; mergeValue(C108)&amp;"."&amp; mergeValue(D108)&amp;"."&amp; mergeValue(F108)</f>
        <v>1.1.1.1.1</v>
      </c>
      <c r="M108" s="555" t="s">
        <v>10</v>
      </c>
      <c r="N108" s="581"/>
      <c r="O108" s="1216"/>
      <c r="P108" s="1217"/>
      <c r="Q108" s="1217"/>
      <c r="R108" s="1217"/>
      <c r="S108" s="1217"/>
      <c r="T108" s="1217"/>
      <c r="U108" s="1217"/>
      <c r="V108" s="1217"/>
      <c r="W108" s="1217"/>
      <c r="X108" s="1217"/>
      <c r="Y108" s="1217"/>
      <c r="Z108" s="1217"/>
      <c r="AA108" s="1218"/>
      <c r="AB108" s="630" t="s">
        <v>636</v>
      </c>
      <c r="AC108" s="585"/>
      <c r="AD108" s="589" t="str">
        <f>strCheckUnique(AE108:AE113)</f>
        <v/>
      </c>
      <c r="AE108" s="585"/>
      <c r="AF108" s="589"/>
      <c r="AG108" s="585"/>
      <c r="AH108" s="585"/>
      <c r="AI108" s="585"/>
      <c r="AJ108" s="585"/>
      <c r="AK108" s="585"/>
      <c r="AL108" s="585"/>
      <c r="AM108" s="585"/>
      <c r="AN108" s="585"/>
    </row>
    <row r="109" spans="1:98" s="523" customFormat="1" ht="135">
      <c r="A109" s="1213"/>
      <c r="B109" s="1213"/>
      <c r="C109" s="1213"/>
      <c r="D109" s="1213"/>
      <c r="E109" s="1213"/>
      <c r="F109" s="1213"/>
      <c r="G109" s="1213">
        <v>1</v>
      </c>
      <c r="H109" s="1079"/>
      <c r="I109" s="1265"/>
      <c r="J109" s="1266"/>
      <c r="K109" s="1068"/>
      <c r="L109" s="593" t="str">
        <f>mergeValue(A109) &amp;"."&amp; mergeValue(B109)&amp;"."&amp; mergeValue(C109)&amp;"."&amp; mergeValue(D109)&amp;"."&amp; mergeValue(F109)&amp;"."&amp; mergeValue(G109)</f>
        <v>1.1.1.1.1.1</v>
      </c>
      <c r="M109" s="1069" t="s">
        <v>651</v>
      </c>
      <c r="N109" s="646"/>
      <c r="O109" s="562"/>
      <c r="P109" s="562"/>
      <c r="Q109" s="562"/>
      <c r="R109" s="493"/>
      <c r="S109" s="1095"/>
      <c r="T109" s="493"/>
      <c r="U109" s="1095"/>
      <c r="V109" s="584" t="str">
        <f>W109 &amp; "-" &amp; Y109</f>
        <v>-</v>
      </c>
      <c r="W109" s="1255"/>
      <c r="X109" s="1220" t="s">
        <v>84</v>
      </c>
      <c r="Y109" s="1255"/>
      <c r="Z109" s="1220" t="s">
        <v>84</v>
      </c>
      <c r="AA109" s="537"/>
      <c r="AB109" s="630" t="s">
        <v>669</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98" s="523" customFormat="1" ht="102.75" customHeight="1">
      <c r="A110" s="1213"/>
      <c r="B110" s="1213"/>
      <c r="C110" s="1213"/>
      <c r="D110" s="1213"/>
      <c r="E110" s="1213"/>
      <c r="F110" s="1213"/>
      <c r="G110" s="1213"/>
      <c r="H110" s="1079">
        <v>1</v>
      </c>
      <c r="I110" s="1265"/>
      <c r="J110" s="1266"/>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55"/>
      <c r="X110" s="1220"/>
      <c r="Y110" s="1255"/>
      <c r="Z110" s="1220"/>
      <c r="AA110" s="670"/>
      <c r="AB110" s="1212" t="s">
        <v>670</v>
      </c>
      <c r="AC110" s="585" t="str">
        <f>strCheckDate(O110:AA110)</f>
        <v/>
      </c>
      <c r="AD110" s="585"/>
      <c r="AE110" s="585"/>
      <c r="AF110" s="589"/>
      <c r="AG110" s="585"/>
      <c r="AH110" s="585"/>
      <c r="AI110" s="585"/>
      <c r="AJ110" s="585"/>
      <c r="AK110" s="585"/>
      <c r="AL110" s="585"/>
      <c r="AM110" s="585"/>
      <c r="AN110" s="585"/>
    </row>
    <row r="111" spans="1:98" s="523" customFormat="1" ht="0.2" customHeight="1">
      <c r="A111" s="1213"/>
      <c r="B111" s="1213"/>
      <c r="C111" s="1213"/>
      <c r="D111" s="1213"/>
      <c r="E111" s="1213"/>
      <c r="F111" s="1213"/>
      <c r="G111" s="1213"/>
      <c r="H111" s="1079"/>
      <c r="I111" s="1265"/>
      <c r="J111" s="1266"/>
      <c r="K111" s="1068"/>
      <c r="L111" s="600"/>
      <c r="M111" s="646"/>
      <c r="N111" s="646"/>
      <c r="O111" s="562"/>
      <c r="P111" s="493"/>
      <c r="Q111" s="493"/>
      <c r="R111" s="493"/>
      <c r="S111" s="493"/>
      <c r="T111" s="493"/>
      <c r="U111" s="559"/>
      <c r="V111" s="584"/>
      <c r="W111" s="1219"/>
      <c r="X111" s="1220"/>
      <c r="Y111" s="1219"/>
      <c r="Z111" s="1220"/>
      <c r="AA111" s="537"/>
      <c r="AB111" s="1212"/>
      <c r="AC111" s="585"/>
      <c r="AD111" s="585"/>
      <c r="AE111" s="585"/>
      <c r="AF111" s="589">
        <f ca="1">OFFSET(AF111,-1,0)</f>
        <v>0</v>
      </c>
      <c r="AG111" s="585"/>
      <c r="AH111" s="585"/>
      <c r="AI111" s="585"/>
      <c r="AJ111" s="585"/>
      <c r="AK111" s="585"/>
      <c r="AL111" s="585"/>
      <c r="AM111" s="585"/>
      <c r="AN111" s="585"/>
    </row>
    <row r="112" spans="1:98" s="522" customFormat="1" ht="15" customHeight="1">
      <c r="A112" s="1213"/>
      <c r="B112" s="1213"/>
      <c r="C112" s="1213"/>
      <c r="D112" s="1213"/>
      <c r="E112" s="1213"/>
      <c r="F112" s="1213"/>
      <c r="G112" s="1213"/>
      <c r="H112" s="1079"/>
      <c r="I112" s="1265"/>
      <c r="J112" s="1266"/>
      <c r="K112" s="1070"/>
      <c r="L112" s="538"/>
      <c r="M112" s="557" t="s">
        <v>41</v>
      </c>
      <c r="N112" s="551"/>
      <c r="O112" s="545"/>
      <c r="P112" s="545"/>
      <c r="Q112" s="545"/>
      <c r="R112" s="545"/>
      <c r="S112" s="545"/>
      <c r="T112" s="545"/>
      <c r="U112" s="545"/>
      <c r="V112" s="545"/>
      <c r="W112" s="563"/>
      <c r="X112" s="564"/>
      <c r="Y112" s="563"/>
      <c r="Z112" s="551"/>
      <c r="AA112" s="560"/>
      <c r="AB112" s="1212"/>
      <c r="AC112" s="587"/>
      <c r="AD112" s="587"/>
      <c r="AE112" s="587"/>
      <c r="AF112" s="587"/>
      <c r="AG112" s="587"/>
      <c r="AH112" s="587"/>
      <c r="AI112" s="587"/>
      <c r="AJ112" s="587"/>
      <c r="AK112" s="587"/>
      <c r="AL112" s="587"/>
      <c r="AM112" s="587"/>
      <c r="AN112" s="587"/>
    </row>
    <row r="113" spans="1:40" s="522" customFormat="1" ht="15" customHeight="1">
      <c r="A113" s="1213"/>
      <c r="B113" s="1213"/>
      <c r="C113" s="1213"/>
      <c r="D113" s="1213"/>
      <c r="E113" s="1213"/>
      <c r="F113" s="1213"/>
      <c r="G113" s="1079"/>
      <c r="H113" s="1079"/>
      <c r="I113" s="1265"/>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13"/>
      <c r="B114" s="1213"/>
      <c r="C114" s="1213"/>
      <c r="D114" s="1213"/>
      <c r="E114" s="1213"/>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13"/>
      <c r="B115" s="1213"/>
      <c r="C115" s="1213"/>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13"/>
      <c r="B116" s="1213"/>
      <c r="C116" s="1213"/>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13"/>
      <c r="B117" s="1213"/>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13"/>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13">
        <v>1</v>
      </c>
      <c r="B125" s="940"/>
      <c r="C125" s="940"/>
      <c r="D125" s="940"/>
      <c r="E125" s="941"/>
      <c r="F125" s="942"/>
      <c r="G125" s="942"/>
      <c r="H125" s="942"/>
      <c r="I125" s="943"/>
      <c r="J125" s="938"/>
      <c r="K125" s="945"/>
      <c r="L125" s="593">
        <f>mergeValue(A125)</f>
        <v>1</v>
      </c>
      <c r="M125" s="641" t="s">
        <v>20</v>
      </c>
      <c r="N125" s="580"/>
      <c r="O125" s="1254"/>
      <c r="P125" s="1254"/>
      <c r="Q125" s="1254"/>
      <c r="R125" s="1254"/>
      <c r="S125" s="1254"/>
      <c r="T125" s="1254"/>
      <c r="U125" s="1254"/>
      <c r="V125" s="1254"/>
      <c r="W125" s="630" t="s">
        <v>659</v>
      </c>
      <c r="X125" s="585"/>
      <c r="Y125" s="585"/>
      <c r="Z125" s="585"/>
      <c r="AA125" s="585"/>
      <c r="AB125" s="585"/>
      <c r="AC125" s="585"/>
      <c r="AD125" s="585"/>
      <c r="AE125" s="585"/>
      <c r="AF125" s="585"/>
      <c r="AG125" s="585"/>
      <c r="AH125" s="585"/>
    </row>
    <row r="126" spans="1:40" s="523" customFormat="1" ht="22.5">
      <c r="A126" s="1213"/>
      <c r="B126" s="1213">
        <v>1</v>
      </c>
      <c r="C126" s="940"/>
      <c r="D126" s="940"/>
      <c r="E126" s="942"/>
      <c r="F126" s="942"/>
      <c r="G126" s="942"/>
      <c r="H126" s="942"/>
      <c r="I126" s="937"/>
      <c r="J126" s="936"/>
      <c r="K126" s="939"/>
      <c r="L126" s="593" t="str">
        <f>mergeValue(A126) &amp;"."&amp; mergeValue(B126)</f>
        <v>1.1</v>
      </c>
      <c r="M126" s="546" t="s">
        <v>16</v>
      </c>
      <c r="N126" s="580"/>
      <c r="O126" s="1254"/>
      <c r="P126" s="1254"/>
      <c r="Q126" s="1254"/>
      <c r="R126" s="1254"/>
      <c r="S126" s="1254"/>
      <c r="T126" s="1254"/>
      <c r="U126" s="1254"/>
      <c r="V126" s="1254"/>
      <c r="W126" s="630" t="s">
        <v>477</v>
      </c>
      <c r="X126" s="585"/>
      <c r="Y126" s="585"/>
      <c r="Z126" s="585"/>
      <c r="AA126" s="585"/>
      <c r="AB126" s="585"/>
      <c r="AC126" s="585"/>
      <c r="AD126" s="585"/>
      <c r="AE126" s="585"/>
      <c r="AF126" s="585"/>
      <c r="AG126" s="585"/>
      <c r="AH126" s="585"/>
    </row>
    <row r="127" spans="1:40" s="523" customFormat="1" ht="22.5">
      <c r="A127" s="1213"/>
      <c r="B127" s="1213"/>
      <c r="C127" s="1213">
        <v>1</v>
      </c>
      <c r="D127" s="940"/>
      <c r="E127" s="942"/>
      <c r="F127" s="942"/>
      <c r="G127" s="942"/>
      <c r="H127" s="942"/>
      <c r="I127" s="944"/>
      <c r="J127" s="936"/>
      <c r="K127" s="939"/>
      <c r="L127" s="593" t="str">
        <f>mergeValue(A127) &amp;"."&amp; mergeValue(B127)&amp;"."&amp; mergeValue(C127)</f>
        <v>1.1.1</v>
      </c>
      <c r="M127" s="547" t="s">
        <v>7</v>
      </c>
      <c r="N127" s="580"/>
      <c r="O127" s="1254"/>
      <c r="P127" s="1254"/>
      <c r="Q127" s="1254"/>
      <c r="R127" s="1254"/>
      <c r="S127" s="1254"/>
      <c r="T127" s="1254"/>
      <c r="U127" s="1254"/>
      <c r="V127" s="1254"/>
      <c r="W127" s="630" t="s">
        <v>634</v>
      </c>
      <c r="X127" s="585"/>
      <c r="Y127" s="585"/>
      <c r="Z127" s="585"/>
      <c r="AA127" s="585"/>
      <c r="AB127" s="585"/>
      <c r="AC127" s="585"/>
      <c r="AD127" s="585"/>
      <c r="AE127" s="585"/>
      <c r="AF127" s="585"/>
      <c r="AG127" s="585"/>
      <c r="AH127" s="585"/>
    </row>
    <row r="128" spans="1:40" s="523" customFormat="1" ht="22.5">
      <c r="A128" s="1213"/>
      <c r="B128" s="1213"/>
      <c r="C128" s="1213"/>
      <c r="D128" s="1213">
        <v>1</v>
      </c>
      <c r="E128" s="942"/>
      <c r="F128" s="942"/>
      <c r="G128" s="942"/>
      <c r="H128" s="942"/>
      <c r="I128" s="944"/>
      <c r="J128" s="936"/>
      <c r="K128" s="939"/>
      <c r="L128" s="593" t="str">
        <f>mergeValue(A128) &amp;"."&amp; mergeValue(B128)&amp;"."&amp; mergeValue(C128)&amp;"."&amp; mergeValue(D128)</f>
        <v>1.1.1.1</v>
      </c>
      <c r="M128" s="548" t="s">
        <v>22</v>
      </c>
      <c r="N128" s="580"/>
      <c r="O128" s="1254"/>
      <c r="P128" s="1254"/>
      <c r="Q128" s="1254"/>
      <c r="R128" s="1254"/>
      <c r="S128" s="1254"/>
      <c r="T128" s="1254"/>
      <c r="U128" s="1254"/>
      <c r="V128" s="1254"/>
      <c r="W128" s="630" t="s">
        <v>635</v>
      </c>
      <c r="X128" s="585"/>
      <c r="Y128" s="585"/>
      <c r="Z128" s="585"/>
      <c r="AA128" s="585"/>
      <c r="AB128" s="585"/>
      <c r="AC128" s="585"/>
      <c r="AD128" s="585"/>
      <c r="AE128" s="585"/>
      <c r="AF128" s="585"/>
      <c r="AG128" s="585"/>
      <c r="AH128" s="585"/>
    </row>
    <row r="129" spans="1:34" s="523" customFormat="1" ht="11.25" hidden="1" customHeight="1">
      <c r="A129" s="1213"/>
      <c r="B129" s="1213"/>
      <c r="C129" s="1213"/>
      <c r="D129" s="1213"/>
      <c r="E129" s="1213">
        <v>1</v>
      </c>
      <c r="F129" s="942"/>
      <c r="G129" s="942"/>
      <c r="H129" s="940">
        <v>1</v>
      </c>
      <c r="I129" s="1213">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13"/>
      <c r="B130" s="1213"/>
      <c r="C130" s="1213"/>
      <c r="D130" s="1213"/>
      <c r="E130" s="1213"/>
      <c r="F130" s="1213">
        <v>1</v>
      </c>
      <c r="G130" s="940"/>
      <c r="H130" s="940"/>
      <c r="I130" s="1213"/>
      <c r="J130" s="1213">
        <v>1</v>
      </c>
      <c r="K130" s="948"/>
      <c r="L130" s="593" t="str">
        <f>mergeValue(A130) &amp;"."&amp; mergeValue(B130)&amp;"."&amp; mergeValue(C130)&amp;"."&amp; mergeValue(D130)&amp;"."&amp;  mergeValue(F130)</f>
        <v>1.1.1.1.1</v>
      </c>
      <c r="M130" s="555" t="s">
        <v>10</v>
      </c>
      <c r="N130" s="581"/>
      <c r="O130" s="1215"/>
      <c r="P130" s="1215"/>
      <c r="Q130" s="1215"/>
      <c r="R130" s="1215"/>
      <c r="S130" s="1215"/>
      <c r="T130" s="1215"/>
      <c r="U130" s="1215"/>
      <c r="V130" s="1215"/>
      <c r="W130" s="630" t="s">
        <v>636</v>
      </c>
      <c r="X130" s="585"/>
      <c r="Y130" s="589" t="str">
        <f>strCheckUnique(Z130:Z133)</f>
        <v/>
      </c>
      <c r="Z130" s="585"/>
      <c r="AA130" s="589"/>
      <c r="AB130" s="585"/>
      <c r="AC130" s="585"/>
      <c r="AD130" s="585"/>
      <c r="AE130" s="585"/>
      <c r="AF130" s="585"/>
      <c r="AG130" s="585"/>
      <c r="AH130" s="585"/>
    </row>
    <row r="131" spans="1:34" s="523" customFormat="1" ht="191.25" customHeight="1">
      <c r="A131" s="1213"/>
      <c r="B131" s="1213"/>
      <c r="C131" s="1213"/>
      <c r="D131" s="1213"/>
      <c r="E131" s="1213"/>
      <c r="F131" s="1213"/>
      <c r="G131" s="940">
        <v>1</v>
      </c>
      <c r="H131" s="940"/>
      <c r="I131" s="1213"/>
      <c r="J131" s="1213"/>
      <c r="K131" s="948">
        <v>1</v>
      </c>
      <c r="L131" s="593" t="str">
        <f>mergeValue(A131) &amp;"."&amp; mergeValue(B131)&amp;"."&amp; mergeValue(C131)&amp;"."&amp; mergeValue(D131)&amp;"."&amp; mergeValue(F131)&amp;"."&amp; mergeValue(G131)</f>
        <v>1.1.1.1.1.1</v>
      </c>
      <c r="M131" s="1069"/>
      <c r="N131" s="586"/>
      <c r="O131" s="562"/>
      <c r="P131" s="562"/>
      <c r="Q131" s="1094"/>
      <c r="R131" s="1255"/>
      <c r="S131" s="1220" t="s">
        <v>84</v>
      </c>
      <c r="T131" s="1255"/>
      <c r="U131" s="1220" t="s">
        <v>85</v>
      </c>
      <c r="V131" s="578"/>
      <c r="W131" s="1212" t="s">
        <v>660</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13"/>
      <c r="B132" s="1213"/>
      <c r="C132" s="1213"/>
      <c r="D132" s="1213"/>
      <c r="E132" s="1213"/>
      <c r="F132" s="1213"/>
      <c r="G132" s="940"/>
      <c r="H132" s="940"/>
      <c r="I132" s="1213"/>
      <c r="J132" s="1213"/>
      <c r="K132" s="948"/>
      <c r="L132" s="600"/>
      <c r="M132" s="646"/>
      <c r="N132" s="586"/>
      <c r="O132" s="562"/>
      <c r="P132" s="562"/>
      <c r="Q132" s="584" t="str">
        <f>R131 &amp; "-" &amp; T131</f>
        <v>-</v>
      </c>
      <c r="R132" s="1219"/>
      <c r="S132" s="1220"/>
      <c r="T132" s="1219"/>
      <c r="U132" s="1220"/>
      <c r="V132" s="578"/>
      <c r="W132" s="1212"/>
      <c r="X132" s="585"/>
      <c r="Y132" s="585"/>
      <c r="Z132" s="585"/>
      <c r="AA132" s="585"/>
      <c r="AB132" s="585"/>
      <c r="AC132" s="585"/>
      <c r="AD132" s="585"/>
      <c r="AE132" s="585"/>
      <c r="AF132" s="585"/>
      <c r="AG132" s="585"/>
      <c r="AH132" s="585"/>
    </row>
    <row r="133" spans="1:34" s="522" customFormat="1" ht="15" customHeight="1">
      <c r="A133" s="1213"/>
      <c r="B133" s="1213"/>
      <c r="C133" s="1213"/>
      <c r="D133" s="1213"/>
      <c r="E133" s="1213"/>
      <c r="F133" s="1213"/>
      <c r="G133" s="942"/>
      <c r="H133" s="940"/>
      <c r="I133" s="1213"/>
      <c r="J133" s="1213"/>
      <c r="K133" s="947"/>
      <c r="L133" s="538"/>
      <c r="M133" s="556" t="s">
        <v>25</v>
      </c>
      <c r="N133" s="551"/>
      <c r="O133" s="545"/>
      <c r="P133" s="545"/>
      <c r="Q133" s="545"/>
      <c r="R133" s="573"/>
      <c r="S133" s="564"/>
      <c r="T133" s="563"/>
      <c r="U133" s="551"/>
      <c r="V133" s="560"/>
      <c r="W133" s="1212"/>
      <c r="X133" s="587"/>
      <c r="Y133" s="587"/>
      <c r="Z133" s="587"/>
      <c r="AA133" s="587"/>
      <c r="AB133" s="587"/>
      <c r="AC133" s="587"/>
      <c r="AD133" s="587"/>
      <c r="AE133" s="587"/>
      <c r="AF133" s="587"/>
      <c r="AG133" s="587"/>
      <c r="AH133" s="587"/>
    </row>
    <row r="134" spans="1:34" s="522" customFormat="1" ht="15" customHeight="1">
      <c r="A134" s="1213"/>
      <c r="B134" s="1213"/>
      <c r="C134" s="1213"/>
      <c r="D134" s="1213"/>
      <c r="E134" s="1213"/>
      <c r="F134" s="942"/>
      <c r="G134" s="942"/>
      <c r="H134" s="940"/>
      <c r="I134" s="1213"/>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13"/>
      <c r="B135" s="1213"/>
      <c r="C135" s="1213"/>
      <c r="D135" s="1213"/>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13"/>
      <c r="B136" s="1213"/>
      <c r="C136" s="1213"/>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13"/>
      <c r="B137" s="1213"/>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13"/>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6"/>
      <c r="Y141" s="216"/>
      <c r="Z141" s="216"/>
      <c r="AA141" s="216"/>
      <c r="AB141" s="216"/>
      <c r="AC141" s="216"/>
      <c r="AD141" s="216"/>
      <c r="AE141" s="216"/>
      <c r="AF141" s="216"/>
      <c r="AG141" s="216"/>
      <c r="AH141" s="216"/>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13">
        <v>1</v>
      </c>
      <c r="B143" s="958"/>
      <c r="C143" s="958"/>
      <c r="D143" s="958"/>
      <c r="E143" s="959"/>
      <c r="F143" s="960"/>
      <c r="G143" s="960"/>
      <c r="H143" s="960"/>
      <c r="I143" s="961"/>
      <c r="J143" s="956"/>
      <c r="K143" s="963"/>
      <c r="L143" s="593">
        <f>mergeValue(A143)</f>
        <v>1</v>
      </c>
      <c r="M143" s="641" t="s">
        <v>20</v>
      </c>
      <c r="N143" s="580"/>
      <c r="O143" s="1254"/>
      <c r="P143" s="1254"/>
      <c r="Q143" s="1254"/>
      <c r="R143" s="1254"/>
      <c r="S143" s="1254"/>
      <c r="T143" s="1254"/>
      <c r="U143" s="1254"/>
      <c r="V143" s="1254"/>
      <c r="W143" s="630" t="s">
        <v>659</v>
      </c>
      <c r="X143" s="585"/>
      <c r="Y143" s="585"/>
      <c r="Z143" s="585"/>
      <c r="AA143" s="585"/>
      <c r="AB143" s="585"/>
      <c r="AC143" s="585"/>
      <c r="AD143" s="585"/>
      <c r="AE143" s="585"/>
      <c r="AF143" s="585"/>
      <c r="AG143" s="585"/>
      <c r="AH143" s="585"/>
    </row>
    <row r="144" spans="1:34" s="523" customFormat="1" ht="22.5">
      <c r="A144" s="1213"/>
      <c r="B144" s="1213">
        <v>1</v>
      </c>
      <c r="C144" s="958"/>
      <c r="D144" s="958"/>
      <c r="E144" s="960"/>
      <c r="F144" s="960"/>
      <c r="G144" s="960"/>
      <c r="H144" s="960"/>
      <c r="I144" s="955"/>
      <c r="J144" s="954"/>
      <c r="K144" s="957"/>
      <c r="L144" s="593" t="str">
        <f>mergeValue(A144) &amp;"."&amp; mergeValue(B144)</f>
        <v>1.1</v>
      </c>
      <c r="M144" s="546" t="s">
        <v>16</v>
      </c>
      <c r="N144" s="580"/>
      <c r="O144" s="1254"/>
      <c r="P144" s="1254"/>
      <c r="Q144" s="1254"/>
      <c r="R144" s="1254"/>
      <c r="S144" s="1254"/>
      <c r="T144" s="1254"/>
      <c r="U144" s="1254"/>
      <c r="V144" s="1254"/>
      <c r="W144" s="630" t="s">
        <v>477</v>
      </c>
      <c r="X144" s="585"/>
      <c r="Y144" s="585"/>
      <c r="Z144" s="585"/>
      <c r="AA144" s="585"/>
      <c r="AB144" s="585"/>
      <c r="AC144" s="585"/>
      <c r="AD144" s="585"/>
      <c r="AE144" s="585"/>
      <c r="AF144" s="585"/>
      <c r="AG144" s="585"/>
      <c r="AH144" s="585"/>
    </row>
    <row r="145" spans="1:35" s="523" customFormat="1" ht="22.5">
      <c r="A145" s="1213"/>
      <c r="B145" s="1213"/>
      <c r="C145" s="1213">
        <v>1</v>
      </c>
      <c r="D145" s="958"/>
      <c r="E145" s="960"/>
      <c r="F145" s="960"/>
      <c r="G145" s="960"/>
      <c r="H145" s="960"/>
      <c r="I145" s="962"/>
      <c r="J145" s="954"/>
      <c r="K145" s="957"/>
      <c r="L145" s="593" t="str">
        <f>mergeValue(A145) &amp;"."&amp; mergeValue(B145)&amp;"."&amp; mergeValue(C145)</f>
        <v>1.1.1</v>
      </c>
      <c r="M145" s="547" t="s">
        <v>7</v>
      </c>
      <c r="N145" s="580"/>
      <c r="O145" s="1254"/>
      <c r="P145" s="1254"/>
      <c r="Q145" s="1254"/>
      <c r="R145" s="1254"/>
      <c r="S145" s="1254"/>
      <c r="T145" s="1254"/>
      <c r="U145" s="1254"/>
      <c r="V145" s="1254"/>
      <c r="W145" s="630" t="s">
        <v>634</v>
      </c>
      <c r="X145" s="585"/>
      <c r="Y145" s="585"/>
      <c r="Z145" s="585"/>
      <c r="AA145" s="585"/>
      <c r="AB145" s="585"/>
      <c r="AC145" s="585"/>
      <c r="AD145" s="585"/>
      <c r="AE145" s="585"/>
      <c r="AF145" s="585"/>
      <c r="AG145" s="585"/>
      <c r="AH145" s="585"/>
    </row>
    <row r="146" spans="1:35" s="523" customFormat="1" ht="22.5">
      <c r="A146" s="1213"/>
      <c r="B146" s="1213"/>
      <c r="C146" s="1213"/>
      <c r="D146" s="1213">
        <v>1</v>
      </c>
      <c r="E146" s="960"/>
      <c r="F146" s="960"/>
      <c r="G146" s="960"/>
      <c r="H146" s="960"/>
      <c r="I146" s="962"/>
      <c r="J146" s="954"/>
      <c r="K146" s="957"/>
      <c r="L146" s="593" t="str">
        <f>mergeValue(A146) &amp;"."&amp; mergeValue(B146)&amp;"."&amp; mergeValue(C146)&amp;"."&amp; mergeValue(D146)</f>
        <v>1.1.1.1</v>
      </c>
      <c r="M146" s="548" t="s">
        <v>22</v>
      </c>
      <c r="N146" s="580"/>
      <c r="O146" s="1254"/>
      <c r="P146" s="1254"/>
      <c r="Q146" s="1254"/>
      <c r="R146" s="1254"/>
      <c r="S146" s="1254"/>
      <c r="T146" s="1254"/>
      <c r="U146" s="1254"/>
      <c r="V146" s="1254"/>
      <c r="W146" s="630" t="s">
        <v>635</v>
      </c>
      <c r="X146" s="585"/>
      <c r="Y146" s="585"/>
      <c r="Z146" s="585"/>
      <c r="AA146" s="585"/>
      <c r="AB146" s="585"/>
      <c r="AC146" s="585"/>
      <c r="AD146" s="585"/>
      <c r="AE146" s="585"/>
      <c r="AF146" s="585"/>
      <c r="AG146" s="585"/>
      <c r="AH146" s="585"/>
    </row>
    <row r="147" spans="1:35" s="523" customFormat="1" ht="11.25" hidden="1" customHeight="1">
      <c r="A147" s="1213"/>
      <c r="B147" s="1213"/>
      <c r="C147" s="1213"/>
      <c r="D147" s="1213"/>
      <c r="E147" s="1213">
        <v>1</v>
      </c>
      <c r="F147" s="960"/>
      <c r="G147" s="960"/>
      <c r="H147" s="958">
        <v>1</v>
      </c>
      <c r="I147" s="1213">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13"/>
      <c r="B148" s="1213"/>
      <c r="C148" s="1213"/>
      <c r="D148" s="1213"/>
      <c r="E148" s="1213"/>
      <c r="F148" s="1213">
        <v>1</v>
      </c>
      <c r="G148" s="958"/>
      <c r="H148" s="958"/>
      <c r="I148" s="1213"/>
      <c r="J148" s="1213">
        <v>1</v>
      </c>
      <c r="K148" s="966"/>
      <c r="L148" s="593" t="str">
        <f>mergeValue(A148) &amp;"."&amp; mergeValue(B148)&amp;"."&amp; mergeValue(C148)&amp;"."&amp; mergeValue(D148)&amp;"."&amp;  mergeValue(F148)</f>
        <v>1.1.1.1.1</v>
      </c>
      <c r="M148" s="555" t="s">
        <v>10</v>
      </c>
      <c r="N148" s="581"/>
      <c r="O148" s="1215"/>
      <c r="P148" s="1215"/>
      <c r="Q148" s="1215"/>
      <c r="R148" s="1215"/>
      <c r="S148" s="1215"/>
      <c r="T148" s="1215"/>
      <c r="U148" s="1215"/>
      <c r="V148" s="1215"/>
      <c r="W148" s="630" t="s">
        <v>636</v>
      </c>
      <c r="X148" s="585"/>
      <c r="Y148" s="589" t="str">
        <f>strCheckUnique(Z148:Z151)</f>
        <v/>
      </c>
      <c r="Z148" s="585"/>
      <c r="AA148" s="589"/>
      <c r="AB148" s="585"/>
      <c r="AC148" s="585"/>
      <c r="AD148" s="585"/>
      <c r="AE148" s="585"/>
      <c r="AF148" s="585"/>
      <c r="AG148" s="585"/>
      <c r="AH148" s="585"/>
    </row>
    <row r="149" spans="1:35" s="523" customFormat="1" ht="188.25" customHeight="1">
      <c r="A149" s="1213"/>
      <c r="B149" s="1213"/>
      <c r="C149" s="1213"/>
      <c r="D149" s="1213"/>
      <c r="E149" s="1213"/>
      <c r="F149" s="1213"/>
      <c r="G149" s="958">
        <v>1</v>
      </c>
      <c r="H149" s="958"/>
      <c r="I149" s="1213"/>
      <c r="J149" s="1213"/>
      <c r="K149" s="966">
        <v>1</v>
      </c>
      <c r="L149" s="593" t="str">
        <f>mergeValue(A149) &amp;"."&amp; mergeValue(B149)&amp;"."&amp; mergeValue(C149)&amp;"."&amp; mergeValue(D149)&amp;"."&amp; mergeValue(F149)&amp;"."&amp; mergeValue(G149)</f>
        <v>1.1.1.1.1.1</v>
      </c>
      <c r="M149" s="1069"/>
      <c r="N149" s="586"/>
      <c r="O149" s="562"/>
      <c r="P149" s="562"/>
      <c r="Q149" s="1094"/>
      <c r="R149" s="1255"/>
      <c r="S149" s="1220" t="s">
        <v>84</v>
      </c>
      <c r="T149" s="1255"/>
      <c r="U149" s="1220" t="s">
        <v>85</v>
      </c>
      <c r="V149" s="578"/>
      <c r="W149" s="1212" t="s">
        <v>660</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13"/>
      <c r="B150" s="1213"/>
      <c r="C150" s="1213"/>
      <c r="D150" s="1213"/>
      <c r="E150" s="1213"/>
      <c r="F150" s="1213"/>
      <c r="G150" s="958"/>
      <c r="H150" s="958"/>
      <c r="I150" s="1213"/>
      <c r="J150" s="1213"/>
      <c r="K150" s="966"/>
      <c r="L150" s="600"/>
      <c r="M150" s="646"/>
      <c r="N150" s="586"/>
      <c r="O150" s="562"/>
      <c r="P150" s="562"/>
      <c r="Q150" s="584" t="str">
        <f>R149 &amp; "-" &amp; T149</f>
        <v>-</v>
      </c>
      <c r="R150" s="1219"/>
      <c r="S150" s="1220"/>
      <c r="T150" s="1219"/>
      <c r="U150" s="1220"/>
      <c r="V150" s="578"/>
      <c r="W150" s="1212"/>
      <c r="X150" s="585"/>
      <c r="Y150" s="585"/>
      <c r="Z150" s="585"/>
      <c r="AA150" s="585"/>
      <c r="AB150" s="585"/>
      <c r="AC150" s="585"/>
      <c r="AD150" s="585"/>
      <c r="AE150" s="585"/>
      <c r="AF150" s="585"/>
      <c r="AG150" s="585"/>
      <c r="AH150" s="585"/>
    </row>
    <row r="151" spans="1:35" s="522" customFormat="1" ht="15" customHeight="1">
      <c r="A151" s="1213"/>
      <c r="B151" s="1213"/>
      <c r="C151" s="1213"/>
      <c r="D151" s="1213"/>
      <c r="E151" s="1213"/>
      <c r="F151" s="1213"/>
      <c r="G151" s="960"/>
      <c r="H151" s="958"/>
      <c r="I151" s="1213"/>
      <c r="J151" s="1213"/>
      <c r="K151" s="965"/>
      <c r="L151" s="538"/>
      <c r="M151" s="556" t="s">
        <v>25</v>
      </c>
      <c r="N151" s="551"/>
      <c r="O151" s="545"/>
      <c r="P151" s="545"/>
      <c r="Q151" s="545"/>
      <c r="R151" s="573"/>
      <c r="S151" s="564"/>
      <c r="T151" s="563"/>
      <c r="U151" s="551"/>
      <c r="V151" s="560"/>
      <c r="W151" s="1212"/>
      <c r="X151" s="587"/>
      <c r="Y151" s="587"/>
      <c r="Z151" s="587"/>
      <c r="AA151" s="587"/>
      <c r="AB151" s="587"/>
      <c r="AC151" s="587"/>
      <c r="AD151" s="587"/>
      <c r="AE151" s="587"/>
      <c r="AF151" s="587"/>
      <c r="AG151" s="587"/>
      <c r="AH151" s="587"/>
    </row>
    <row r="152" spans="1:35" s="522" customFormat="1" ht="15" customHeight="1">
      <c r="A152" s="1213"/>
      <c r="B152" s="1213"/>
      <c r="C152" s="1213"/>
      <c r="D152" s="1213"/>
      <c r="E152" s="1213"/>
      <c r="F152" s="960"/>
      <c r="G152" s="960"/>
      <c r="H152" s="958"/>
      <c r="I152" s="1213"/>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13"/>
      <c r="B153" s="1213"/>
      <c r="C153" s="1213"/>
      <c r="D153" s="1213"/>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13"/>
      <c r="B154" s="1213"/>
      <c r="C154" s="1213"/>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13"/>
      <c r="B155" s="1213"/>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13"/>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6"/>
      <c r="Y159" s="216"/>
      <c r="Z159" s="216"/>
      <c r="AA159" s="216"/>
      <c r="AB159" s="216"/>
      <c r="AC159" s="216"/>
      <c r="AD159" s="216"/>
      <c r="AE159" s="216"/>
      <c r="AF159" s="216"/>
      <c r="AG159" s="216"/>
      <c r="AH159" s="216"/>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13">
        <v>1</v>
      </c>
      <c r="B161" s="901"/>
      <c r="C161" s="901"/>
      <c r="D161" s="901"/>
      <c r="E161" s="902"/>
      <c r="F161" s="903"/>
      <c r="G161" s="903"/>
      <c r="H161" s="903"/>
      <c r="I161" s="904"/>
      <c r="J161" s="899"/>
      <c r="K161" s="906"/>
      <c r="L161" s="593">
        <f>mergeValue(A161)</f>
        <v>1</v>
      </c>
      <c r="M161" s="641" t="s">
        <v>20</v>
      </c>
      <c r="N161" s="580"/>
      <c r="O161" s="1292"/>
      <c r="P161" s="1293"/>
      <c r="Q161" s="1293"/>
      <c r="R161" s="1293"/>
      <c r="S161" s="1293"/>
      <c r="T161" s="1293"/>
      <c r="U161" s="1293"/>
      <c r="V161" s="1294"/>
      <c r="W161" s="630" t="s">
        <v>476</v>
      </c>
      <c r="X161" s="585"/>
      <c r="Y161" s="585"/>
      <c r="Z161" s="585"/>
      <c r="AA161" s="585"/>
      <c r="AB161" s="585"/>
      <c r="AC161" s="585"/>
      <c r="AD161" s="585"/>
      <c r="AE161" s="585"/>
      <c r="AF161" s="585"/>
      <c r="AG161" s="585"/>
    </row>
    <row r="162" spans="1:33" s="523" customFormat="1" ht="22.5">
      <c r="A162" s="1213"/>
      <c r="B162" s="1213">
        <v>1</v>
      </c>
      <c r="C162" s="901"/>
      <c r="D162" s="901"/>
      <c r="E162" s="903"/>
      <c r="F162" s="903"/>
      <c r="G162" s="903"/>
      <c r="H162" s="903"/>
      <c r="I162" s="898"/>
      <c r="J162" s="897"/>
      <c r="K162" s="900"/>
      <c r="L162" s="593" t="str">
        <f>mergeValue(A162) &amp;"."&amp; mergeValue(B162)</f>
        <v>1.1</v>
      </c>
      <c r="M162" s="546" t="s">
        <v>16</v>
      </c>
      <c r="N162" s="580"/>
      <c r="O162" s="1292"/>
      <c r="P162" s="1293"/>
      <c r="Q162" s="1293"/>
      <c r="R162" s="1293"/>
      <c r="S162" s="1293"/>
      <c r="T162" s="1293"/>
      <c r="U162" s="1293"/>
      <c r="V162" s="1294"/>
      <c r="W162" s="630" t="s">
        <v>477</v>
      </c>
      <c r="X162" s="585"/>
      <c r="Y162" s="585"/>
      <c r="Z162" s="585"/>
      <c r="AA162" s="585"/>
      <c r="AB162" s="585"/>
      <c r="AC162" s="585"/>
      <c r="AD162" s="585"/>
      <c r="AE162" s="585"/>
      <c r="AF162" s="585"/>
      <c r="AG162" s="585"/>
    </row>
    <row r="163" spans="1:33" s="523" customFormat="1" ht="22.5">
      <c r="A163" s="1213"/>
      <c r="B163" s="1213"/>
      <c r="C163" s="1213">
        <v>1</v>
      </c>
      <c r="D163" s="901"/>
      <c r="E163" s="903"/>
      <c r="F163" s="903"/>
      <c r="G163" s="903"/>
      <c r="H163" s="903"/>
      <c r="I163" s="905"/>
      <c r="J163" s="897"/>
      <c r="K163" s="900"/>
      <c r="L163" s="593" t="str">
        <f>mergeValue(A163) &amp;"."&amp; mergeValue(B163)&amp;"."&amp; mergeValue(C163)</f>
        <v>1.1.1</v>
      </c>
      <c r="M163" s="547" t="s">
        <v>7</v>
      </c>
      <c r="N163" s="580"/>
      <c r="O163" s="1292"/>
      <c r="P163" s="1293"/>
      <c r="Q163" s="1293"/>
      <c r="R163" s="1293"/>
      <c r="S163" s="1293"/>
      <c r="T163" s="1293"/>
      <c r="U163" s="1293"/>
      <c r="V163" s="1294"/>
      <c r="W163" s="630" t="s">
        <v>634</v>
      </c>
      <c r="X163" s="585"/>
      <c r="Y163" s="585"/>
      <c r="Z163" s="585"/>
      <c r="AA163" s="585"/>
      <c r="AB163" s="585"/>
      <c r="AC163" s="585"/>
      <c r="AD163" s="585"/>
      <c r="AE163" s="585"/>
      <c r="AF163" s="585"/>
      <c r="AG163" s="585"/>
    </row>
    <row r="164" spans="1:33" s="523" customFormat="1" ht="22.5">
      <c r="A164" s="1213"/>
      <c r="B164" s="1213"/>
      <c r="C164" s="1213"/>
      <c r="D164" s="1213">
        <v>1</v>
      </c>
      <c r="E164" s="903"/>
      <c r="F164" s="903"/>
      <c r="G164" s="903"/>
      <c r="H164" s="903"/>
      <c r="I164" s="905"/>
      <c r="J164" s="897"/>
      <c r="K164" s="900"/>
      <c r="L164" s="593" t="str">
        <f>mergeValue(A164) &amp;"."&amp; mergeValue(B164)&amp;"."&amp; mergeValue(C164)&amp;"."&amp; mergeValue(D164)</f>
        <v>1.1.1.1</v>
      </c>
      <c r="M164" s="548" t="s">
        <v>22</v>
      </c>
      <c r="N164" s="580"/>
      <c r="O164" s="1292"/>
      <c r="P164" s="1293"/>
      <c r="Q164" s="1293"/>
      <c r="R164" s="1293"/>
      <c r="S164" s="1293"/>
      <c r="T164" s="1293"/>
      <c r="U164" s="1293"/>
      <c r="V164" s="1294"/>
      <c r="W164" s="630" t="s">
        <v>635</v>
      </c>
      <c r="X164" s="585"/>
      <c r="Y164" s="585"/>
      <c r="Z164" s="585"/>
      <c r="AA164" s="585"/>
      <c r="AB164" s="585"/>
      <c r="AC164" s="585"/>
      <c r="AD164" s="585"/>
      <c r="AE164" s="585"/>
      <c r="AF164" s="585"/>
      <c r="AG164" s="585"/>
    </row>
    <row r="165" spans="1:33" s="523" customFormat="1" ht="101.25">
      <c r="A165" s="1213"/>
      <c r="B165" s="1213"/>
      <c r="C165" s="1213"/>
      <c r="D165" s="1213"/>
      <c r="E165" s="1213">
        <v>1</v>
      </c>
      <c r="F165" s="903"/>
      <c r="G165" s="903"/>
      <c r="H165" s="901">
        <v>1</v>
      </c>
      <c r="I165" s="1213">
        <v>1</v>
      </c>
      <c r="J165" s="903"/>
      <c r="K165" s="908"/>
      <c r="L165" s="593" t="str">
        <f>mergeValue(A165) &amp;"."&amp; mergeValue(B165)&amp;"."&amp; mergeValue(C165)&amp;"."&amp; mergeValue(D165)&amp;"."&amp; mergeValue(E165)</f>
        <v>1.1.1.1.1</v>
      </c>
      <c r="M165" s="554" t="s">
        <v>9</v>
      </c>
      <c r="N165" s="581"/>
      <c r="O165" s="1216"/>
      <c r="P165" s="1217"/>
      <c r="Q165" s="1217"/>
      <c r="R165" s="1217"/>
      <c r="S165" s="1217"/>
      <c r="T165" s="1217"/>
      <c r="U165" s="1217"/>
      <c r="V165" s="1218"/>
      <c r="W165" s="630" t="s">
        <v>639</v>
      </c>
      <c r="X165" s="585"/>
      <c r="Y165" s="585"/>
      <c r="Z165" s="585"/>
      <c r="AA165" s="585"/>
      <c r="AB165" s="585"/>
      <c r="AC165" s="585"/>
      <c r="AD165" s="585"/>
      <c r="AE165" s="585"/>
      <c r="AF165" s="585"/>
      <c r="AG165" s="585"/>
    </row>
    <row r="166" spans="1:33" s="523" customFormat="1" ht="90">
      <c r="A166" s="1213"/>
      <c r="B166" s="1213"/>
      <c r="C166" s="1213"/>
      <c r="D166" s="1213"/>
      <c r="E166" s="1213"/>
      <c r="F166" s="1213">
        <v>1</v>
      </c>
      <c r="G166" s="901"/>
      <c r="H166" s="901"/>
      <c r="I166" s="1213"/>
      <c r="J166" s="1213">
        <v>1</v>
      </c>
      <c r="K166" s="909"/>
      <c r="L166" s="593" t="str">
        <f>mergeValue(A166) &amp;"."&amp; mergeValue(B166)&amp;"."&amp; mergeValue(C166)&amp;"."&amp; mergeValue(D166)&amp;"."&amp; mergeValue(E166)&amp;"."&amp; mergeValue(F166)</f>
        <v>1.1.1.1.1.1</v>
      </c>
      <c r="M166" s="555" t="s">
        <v>10</v>
      </c>
      <c r="N166" s="581"/>
      <c r="O166" s="1216"/>
      <c r="P166" s="1217"/>
      <c r="Q166" s="1217"/>
      <c r="R166" s="1217"/>
      <c r="S166" s="1217"/>
      <c r="T166" s="1217"/>
      <c r="U166" s="1217"/>
      <c r="V166" s="1218"/>
      <c r="W166" s="630" t="s">
        <v>637</v>
      </c>
      <c r="X166" s="585"/>
      <c r="Y166" s="589" t="str">
        <f>strCheckUnique(Z166:Z169)</f>
        <v/>
      </c>
      <c r="Z166" s="585"/>
      <c r="AA166" s="589" t="str">
        <f>IF(O166="","",O166 &amp; ":_")</f>
        <v/>
      </c>
      <c r="AB166" s="585"/>
      <c r="AC166" s="585"/>
      <c r="AD166" s="585"/>
      <c r="AE166" s="585"/>
      <c r="AF166" s="585"/>
      <c r="AG166" s="585"/>
    </row>
    <row r="167" spans="1:33" s="523" customFormat="1" ht="188.25" customHeight="1">
      <c r="A167" s="1213"/>
      <c r="B167" s="1213"/>
      <c r="C167" s="1213"/>
      <c r="D167" s="1213"/>
      <c r="E167" s="1213"/>
      <c r="F167" s="1213"/>
      <c r="G167" s="901">
        <v>1</v>
      </c>
      <c r="H167" s="901"/>
      <c r="I167" s="1213"/>
      <c r="J167" s="1213"/>
      <c r="K167" s="909">
        <v>1</v>
      </c>
      <c r="L167" s="593" t="str">
        <f>mergeValue(A167) &amp;"."&amp; mergeValue(B167)&amp;"."&amp; mergeValue(C167)&amp;"."&amp; mergeValue(D167)&amp;"."&amp; mergeValue(E167)&amp;"."&amp; mergeValue(F167)&amp;"."&amp; mergeValue(G167)</f>
        <v>1.1.1.1.1.1.1</v>
      </c>
      <c r="M167" s="1069"/>
      <c r="N167" s="586"/>
      <c r="O167" s="1078"/>
      <c r="P167" s="562"/>
      <c r="Q167" s="562"/>
      <c r="R167" s="1255"/>
      <c r="S167" s="1220" t="s">
        <v>84</v>
      </c>
      <c r="T167" s="1255"/>
      <c r="U167" s="1220" t="s">
        <v>84</v>
      </c>
      <c r="V167" s="578"/>
      <c r="W167" s="1212" t="s">
        <v>657</v>
      </c>
      <c r="X167" s="585" t="str">
        <f>strCheckDate(O168:V168)</f>
        <v/>
      </c>
      <c r="Y167" s="589"/>
      <c r="Z167" s="589" t="str">
        <f>IF(M167="","",M167 )</f>
        <v/>
      </c>
      <c r="AA167" s="589"/>
      <c r="AB167" s="589"/>
      <c r="AC167" s="589"/>
      <c r="AD167" s="585"/>
      <c r="AE167" s="585"/>
      <c r="AF167" s="585"/>
      <c r="AG167" s="585"/>
    </row>
    <row r="168" spans="1:33" s="523" customFormat="1" ht="11.25" hidden="1" customHeight="1">
      <c r="A168" s="1213"/>
      <c r="B168" s="1213"/>
      <c r="C168" s="1213"/>
      <c r="D168" s="1213"/>
      <c r="E168" s="1213"/>
      <c r="F168" s="1213"/>
      <c r="G168" s="901"/>
      <c r="H168" s="901"/>
      <c r="I168" s="1213"/>
      <c r="J168" s="1213"/>
      <c r="K168" s="909"/>
      <c r="L168" s="600"/>
      <c r="M168" s="646"/>
      <c r="N168" s="586"/>
      <c r="O168" s="584"/>
      <c r="P168" s="562"/>
      <c r="Q168" s="584" t="str">
        <f>R167 &amp; "-" &amp; T167</f>
        <v>-</v>
      </c>
      <c r="R168" s="1219"/>
      <c r="S168" s="1220"/>
      <c r="T168" s="1219"/>
      <c r="U168" s="1220"/>
      <c r="V168" s="578"/>
      <c r="W168" s="1212"/>
      <c r="X168" s="585"/>
      <c r="Y168" s="585"/>
      <c r="Z168" s="585"/>
      <c r="AA168" s="585"/>
      <c r="AB168" s="585"/>
      <c r="AC168" s="585"/>
      <c r="AD168" s="585"/>
      <c r="AE168" s="585"/>
      <c r="AF168" s="585"/>
      <c r="AG168" s="585"/>
    </row>
    <row r="169" spans="1:33" s="522" customFormat="1" ht="15" customHeight="1">
      <c r="A169" s="1213"/>
      <c r="B169" s="1213"/>
      <c r="C169" s="1213"/>
      <c r="D169" s="1213"/>
      <c r="E169" s="1213"/>
      <c r="F169" s="1213"/>
      <c r="G169" s="903"/>
      <c r="H169" s="901"/>
      <c r="I169" s="1213"/>
      <c r="J169" s="1213"/>
      <c r="K169" s="908"/>
      <c r="L169" s="538"/>
      <c r="M169" s="557" t="s">
        <v>25</v>
      </c>
      <c r="N169" s="551"/>
      <c r="O169" s="545"/>
      <c r="P169" s="545"/>
      <c r="Q169" s="545"/>
      <c r="R169" s="573"/>
      <c r="S169" s="564"/>
      <c r="T169" s="563"/>
      <c r="U169" s="551"/>
      <c r="V169" s="560"/>
      <c r="W169" s="1212"/>
      <c r="X169" s="587"/>
      <c r="Y169" s="587"/>
      <c r="Z169" s="587"/>
      <c r="AA169" s="587"/>
      <c r="AB169" s="587"/>
      <c r="AC169" s="587"/>
      <c r="AD169" s="587"/>
      <c r="AE169" s="587"/>
      <c r="AF169" s="587"/>
      <c r="AG169" s="587"/>
    </row>
    <row r="170" spans="1:33" s="522" customFormat="1" ht="15" customHeight="1">
      <c r="A170" s="1213"/>
      <c r="B170" s="1213"/>
      <c r="C170" s="1213"/>
      <c r="D170" s="1213"/>
      <c r="E170" s="1213"/>
      <c r="F170" s="903"/>
      <c r="G170" s="903"/>
      <c r="H170" s="901"/>
      <c r="I170" s="1213"/>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13"/>
      <c r="B171" s="1213"/>
      <c r="C171" s="1213"/>
      <c r="D171" s="1213"/>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13"/>
      <c r="B172" s="1213"/>
      <c r="C172" s="1213"/>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13"/>
      <c r="B173" s="1213"/>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13"/>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13">
        <v>1</v>
      </c>
      <c r="B179" s="980"/>
      <c r="C179" s="980"/>
      <c r="D179" s="980"/>
      <c r="E179" s="980"/>
      <c r="F179" s="980"/>
      <c r="G179" s="981"/>
      <c r="H179" s="981"/>
      <c r="I179" s="983"/>
      <c r="J179" s="975"/>
      <c r="K179" s="975"/>
      <c r="L179" s="724">
        <f>mergeValue(A179)</f>
        <v>1</v>
      </c>
      <c r="M179" s="641" t="s">
        <v>20</v>
      </c>
      <c r="N179" s="716"/>
      <c r="O179" s="1292"/>
      <c r="P179" s="1293"/>
      <c r="Q179" s="1293"/>
      <c r="R179" s="1293"/>
      <c r="S179" s="1293"/>
      <c r="T179" s="1293"/>
      <c r="U179" s="1293"/>
      <c r="V179" s="1293"/>
      <c r="W179" s="1294"/>
      <c r="X179" s="717" t="s">
        <v>476</v>
      </c>
      <c r="Y179" s="719"/>
      <c r="Z179" s="719"/>
      <c r="AA179" s="719"/>
      <c r="AB179" s="719"/>
      <c r="AC179" s="719"/>
      <c r="AD179" s="719"/>
      <c r="AE179" s="719"/>
      <c r="AF179" s="719"/>
      <c r="AG179" s="719"/>
    </row>
    <row r="180" spans="1:47" s="685" customFormat="1" ht="22.5">
      <c r="A180" s="1213"/>
      <c r="B180" s="1213">
        <v>1</v>
      </c>
      <c r="C180" s="980"/>
      <c r="D180" s="980"/>
      <c r="E180" s="980"/>
      <c r="F180" s="980"/>
      <c r="G180" s="985"/>
      <c r="H180" s="982"/>
      <c r="I180" s="987"/>
      <c r="J180" s="972"/>
      <c r="K180" s="971"/>
      <c r="L180" s="724" t="str">
        <f>mergeValue(A180) &amp;"."&amp; mergeValue(B180)</f>
        <v>1.1</v>
      </c>
      <c r="M180" s="692" t="s">
        <v>16</v>
      </c>
      <c r="N180" s="716"/>
      <c r="O180" s="1292"/>
      <c r="P180" s="1293"/>
      <c r="Q180" s="1293"/>
      <c r="R180" s="1293"/>
      <c r="S180" s="1293"/>
      <c r="T180" s="1293"/>
      <c r="U180" s="1293"/>
      <c r="V180" s="1293"/>
      <c r="W180" s="1294"/>
      <c r="X180" s="717" t="s">
        <v>477</v>
      </c>
      <c r="Y180" s="719"/>
      <c r="Z180" s="719"/>
      <c r="AA180" s="719"/>
      <c r="AB180" s="719"/>
      <c r="AC180" s="719"/>
      <c r="AD180" s="719"/>
      <c r="AE180" s="719"/>
      <c r="AF180" s="719"/>
      <c r="AG180" s="719"/>
    </row>
    <row r="181" spans="1:47" s="685" customFormat="1" ht="22.5">
      <c r="A181" s="1213"/>
      <c r="B181" s="1213"/>
      <c r="C181" s="1213">
        <v>1</v>
      </c>
      <c r="D181" s="980"/>
      <c r="E181" s="980"/>
      <c r="F181" s="980"/>
      <c r="G181" s="985"/>
      <c r="H181" s="982"/>
      <c r="I181" s="988"/>
      <c r="J181" s="972"/>
      <c r="K181" s="971"/>
      <c r="L181" s="724" t="str">
        <f>mergeValue(A181) &amp;"."&amp; mergeValue(B181)&amp;"."&amp; mergeValue(C181)</f>
        <v>1.1.1</v>
      </c>
      <c r="M181" s="693" t="s">
        <v>7</v>
      </c>
      <c r="N181" s="716"/>
      <c r="O181" s="1292"/>
      <c r="P181" s="1293"/>
      <c r="Q181" s="1293"/>
      <c r="R181" s="1293"/>
      <c r="S181" s="1293"/>
      <c r="T181" s="1293"/>
      <c r="U181" s="1293"/>
      <c r="V181" s="1293"/>
      <c r="W181" s="1294"/>
      <c r="X181" s="717" t="s">
        <v>634</v>
      </c>
      <c r="Y181" s="719"/>
      <c r="Z181" s="719"/>
      <c r="AA181" s="719"/>
      <c r="AB181" s="719"/>
      <c r="AC181" s="719"/>
      <c r="AD181" s="719"/>
      <c r="AE181" s="719"/>
      <c r="AF181" s="719"/>
      <c r="AG181" s="719"/>
    </row>
    <row r="182" spans="1:47" s="685" customFormat="1" ht="22.5">
      <c r="A182" s="1213"/>
      <c r="B182" s="1213"/>
      <c r="C182" s="1213"/>
      <c r="D182" s="1213">
        <v>1</v>
      </c>
      <c r="E182" s="980"/>
      <c r="F182" s="980"/>
      <c r="G182" s="985"/>
      <c r="H182" s="982"/>
      <c r="I182" s="988"/>
      <c r="J182" s="986"/>
      <c r="K182" s="971"/>
      <c r="L182" s="724" t="str">
        <f>mergeValue(A182) &amp;"."&amp; mergeValue(B182)&amp;"."&amp; mergeValue(C182)&amp;"."&amp; mergeValue(D182)</f>
        <v>1.1.1.1</v>
      </c>
      <c r="M182" s="694" t="s">
        <v>22</v>
      </c>
      <c r="N182" s="716"/>
      <c r="O182" s="1292"/>
      <c r="P182" s="1293"/>
      <c r="Q182" s="1293"/>
      <c r="R182" s="1293"/>
      <c r="S182" s="1293"/>
      <c r="T182" s="1293"/>
      <c r="U182" s="1293"/>
      <c r="V182" s="1293"/>
      <c r="W182" s="1294"/>
      <c r="X182" s="717" t="s">
        <v>688</v>
      </c>
      <c r="Y182" s="719"/>
      <c r="Z182" s="719"/>
      <c r="AA182" s="719"/>
      <c r="AB182" s="719"/>
      <c r="AC182" s="719"/>
      <c r="AD182" s="719"/>
      <c r="AE182" s="719"/>
      <c r="AF182" s="719"/>
      <c r="AG182" s="719"/>
    </row>
    <row r="183" spans="1:47" s="685" customFormat="1" ht="56.25" customHeight="1">
      <c r="A183" s="1213"/>
      <c r="B183" s="1213"/>
      <c r="C183" s="1213"/>
      <c r="D183" s="1213"/>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689</v>
      </c>
      <c r="Y183" s="719" t="str">
        <f>strCheckDateTwo(N183:W183)</f>
        <v/>
      </c>
      <c r="Z183" s="719"/>
      <c r="AA183" s="719"/>
      <c r="AB183" s="719"/>
      <c r="AC183" s="719"/>
      <c r="AD183" s="719"/>
      <c r="AE183" s="719"/>
      <c r="AF183" s="719"/>
      <c r="AG183" s="719"/>
    </row>
    <row r="184" spans="1:47" s="685" customFormat="1" ht="14.25" hidden="1" customHeight="1">
      <c r="A184" s="1213"/>
      <c r="B184" s="1213"/>
      <c r="C184" s="1213"/>
      <c r="D184" s="1213"/>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13"/>
      <c r="B185" s="1213"/>
      <c r="C185" s="1213"/>
      <c r="D185" s="1213"/>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13"/>
      <c r="B186" s="1213"/>
      <c r="C186" s="1213"/>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13"/>
      <c r="B187" s="1213"/>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13"/>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13">
        <v>1</v>
      </c>
      <c r="B193" s="1015"/>
      <c r="C193" s="1015"/>
      <c r="D193" s="1015"/>
      <c r="E193" s="1015"/>
      <c r="F193" s="1008"/>
      <c r="G193" s="1014"/>
      <c r="H193" s="1014"/>
      <c r="I193" s="996"/>
      <c r="J193" s="995"/>
      <c r="K193" s="995"/>
      <c r="L193" s="724">
        <f>mergeValue(A193)</f>
        <v>1</v>
      </c>
      <c r="M193" s="641" t="s">
        <v>20</v>
      </c>
      <c r="N193" s="1310"/>
      <c r="O193" s="1311"/>
      <c r="P193" s="1311"/>
      <c r="Q193" s="1311"/>
      <c r="R193" s="1311"/>
      <c r="S193" s="1311"/>
      <c r="T193" s="1311"/>
      <c r="U193" s="1311"/>
      <c r="V193" s="1311"/>
      <c r="W193" s="1311"/>
      <c r="X193" s="1311"/>
      <c r="Y193" s="1311"/>
      <c r="Z193" s="1311"/>
      <c r="AA193" s="1311"/>
      <c r="AB193" s="1311"/>
      <c r="AC193" s="1311"/>
      <c r="AD193" s="1311"/>
      <c r="AE193" s="1311"/>
      <c r="AF193" s="1312"/>
      <c r="AG193" s="717" t="s">
        <v>476</v>
      </c>
      <c r="AH193" s="719"/>
      <c r="AI193" s="719"/>
      <c r="AJ193" s="719"/>
      <c r="AK193" s="719"/>
      <c r="AL193" s="719"/>
      <c r="AM193" s="719"/>
      <c r="AN193" s="719"/>
      <c r="AO193" s="719"/>
      <c r="AP193" s="719"/>
      <c r="AQ193" s="719"/>
      <c r="AR193" s="719"/>
    </row>
    <row r="194" spans="1:46" s="685" customFormat="1" ht="22.5">
      <c r="A194" s="1213"/>
      <c r="B194" s="1213">
        <v>1</v>
      </c>
      <c r="C194" s="1015"/>
      <c r="D194" s="1015"/>
      <c r="E194" s="1015"/>
      <c r="F194" s="1008"/>
      <c r="G194" s="1017"/>
      <c r="H194" s="1018"/>
      <c r="I194" s="997"/>
      <c r="J194" s="992"/>
      <c r="K194" s="990"/>
      <c r="L194" s="724" t="str">
        <f>mergeValue(A194) &amp;"."&amp; mergeValue(B194)</f>
        <v>1.1</v>
      </c>
      <c r="M194" s="692" t="s">
        <v>16</v>
      </c>
      <c r="N194" s="1307"/>
      <c r="O194" s="1308"/>
      <c r="P194" s="1308"/>
      <c r="Q194" s="1308"/>
      <c r="R194" s="1308"/>
      <c r="S194" s="1308"/>
      <c r="T194" s="1308"/>
      <c r="U194" s="1308"/>
      <c r="V194" s="1308"/>
      <c r="W194" s="1308"/>
      <c r="X194" s="1308"/>
      <c r="Y194" s="1308"/>
      <c r="Z194" s="1308"/>
      <c r="AA194" s="1308"/>
      <c r="AB194" s="1308"/>
      <c r="AC194" s="1308"/>
      <c r="AD194" s="1308"/>
      <c r="AE194" s="1308"/>
      <c r="AF194" s="1309"/>
      <c r="AG194" s="717" t="s">
        <v>477</v>
      </c>
      <c r="AH194" s="719"/>
      <c r="AI194" s="719"/>
      <c r="AJ194" s="719"/>
      <c r="AK194" s="719"/>
      <c r="AL194" s="719"/>
      <c r="AM194" s="719"/>
      <c r="AN194" s="719"/>
      <c r="AO194" s="719"/>
      <c r="AP194" s="719"/>
      <c r="AQ194" s="719"/>
      <c r="AR194" s="719"/>
    </row>
    <row r="195" spans="1:46" s="685" customFormat="1" ht="22.5">
      <c r="A195" s="1213"/>
      <c r="B195" s="1213"/>
      <c r="C195" s="1213">
        <v>1</v>
      </c>
      <c r="D195" s="1015"/>
      <c r="E195" s="1015"/>
      <c r="F195" s="1008"/>
      <c r="G195" s="1017"/>
      <c r="H195" s="1018"/>
      <c r="I195" s="997"/>
      <c r="J195" s="992"/>
      <c r="K195" s="990"/>
      <c r="L195" s="724" t="str">
        <f>mergeValue(A195) &amp;"."&amp; mergeValue(B195)&amp;"."&amp; mergeValue(C195)</f>
        <v>1.1.1</v>
      </c>
      <c r="M195" s="693" t="s">
        <v>7</v>
      </c>
      <c r="N195" s="1307"/>
      <c r="O195" s="1308"/>
      <c r="P195" s="1308"/>
      <c r="Q195" s="1308"/>
      <c r="R195" s="1308"/>
      <c r="S195" s="1308"/>
      <c r="T195" s="1308"/>
      <c r="U195" s="1308"/>
      <c r="V195" s="1308"/>
      <c r="W195" s="1308"/>
      <c r="X195" s="1308"/>
      <c r="Y195" s="1308"/>
      <c r="Z195" s="1308"/>
      <c r="AA195" s="1308"/>
      <c r="AB195" s="1308"/>
      <c r="AC195" s="1308"/>
      <c r="AD195" s="1308"/>
      <c r="AE195" s="1308"/>
      <c r="AF195" s="1309"/>
      <c r="AG195" s="717" t="s">
        <v>634</v>
      </c>
      <c r="AH195" s="719"/>
      <c r="AI195" s="719"/>
      <c r="AJ195" s="719"/>
      <c r="AK195" s="719"/>
      <c r="AL195" s="719"/>
      <c r="AM195" s="719"/>
      <c r="AN195" s="719"/>
      <c r="AO195" s="719"/>
      <c r="AP195" s="719"/>
      <c r="AQ195" s="719"/>
      <c r="AR195" s="719"/>
    </row>
    <row r="196" spans="1:46" s="685" customFormat="1" ht="15" customHeight="1">
      <c r="A196" s="1213"/>
      <c r="B196" s="1213"/>
      <c r="C196" s="1213"/>
      <c r="D196" s="1213">
        <v>1</v>
      </c>
      <c r="E196" s="1015"/>
      <c r="F196" s="1008"/>
      <c r="G196" s="1017"/>
      <c r="H196" s="1018"/>
      <c r="I196" s="997"/>
      <c r="J196" s="992"/>
      <c r="K196" s="990"/>
      <c r="L196" s="724" t="str">
        <f>mergeValue(A196) &amp;"."&amp; mergeValue(B196)&amp;"."&amp; mergeValue(C196)&amp;"."&amp; mergeValue(D196)</f>
        <v>1.1.1.1</v>
      </c>
      <c r="M196" s="694" t="s">
        <v>22</v>
      </c>
      <c r="N196" s="1307"/>
      <c r="O196" s="1308"/>
      <c r="P196" s="1308"/>
      <c r="Q196" s="1308"/>
      <c r="R196" s="1308"/>
      <c r="S196" s="1308"/>
      <c r="T196" s="1308"/>
      <c r="U196" s="1308"/>
      <c r="V196" s="1308"/>
      <c r="W196" s="1308"/>
      <c r="X196" s="1308"/>
      <c r="Y196" s="1308"/>
      <c r="Z196" s="1308"/>
      <c r="AA196" s="1308"/>
      <c r="AB196" s="1308"/>
      <c r="AC196" s="1308"/>
      <c r="AD196" s="1308"/>
      <c r="AE196" s="1308"/>
      <c r="AF196" s="1309"/>
      <c r="AG196" s="717" t="s">
        <v>681</v>
      </c>
      <c r="AH196" s="719"/>
      <c r="AI196" s="719"/>
      <c r="AJ196" s="719"/>
      <c r="AK196" s="719"/>
      <c r="AL196" s="719"/>
      <c r="AM196" s="719"/>
      <c r="AN196" s="719"/>
      <c r="AO196" s="719"/>
      <c r="AP196" s="719"/>
      <c r="AQ196" s="719"/>
      <c r="AR196" s="719"/>
    </row>
    <row r="197" spans="1:46" s="685" customFormat="1" ht="17.100000000000001" customHeight="1">
      <c r="A197" s="1213"/>
      <c r="B197" s="1213"/>
      <c r="C197" s="1213"/>
      <c r="D197" s="1213"/>
      <c r="E197" s="1213">
        <v>1</v>
      </c>
      <c r="F197" s="1008"/>
      <c r="G197" s="1017"/>
      <c r="H197" s="1018"/>
      <c r="I197" s="1019"/>
      <c r="J197" s="1009"/>
      <c r="K197" s="1169"/>
      <c r="L197" s="1274" t="str">
        <f>mergeValue(A197) &amp;"."&amp; mergeValue(B197)&amp;"."&amp; mergeValue(C197)&amp;"."&amp; mergeValue(D197)&amp;"."&amp; mergeValue(E197)</f>
        <v>1.1.1.1.1</v>
      </c>
      <c r="M197" s="1275"/>
      <c r="N197" s="1220" t="s">
        <v>85</v>
      </c>
      <c r="O197" s="1282"/>
      <c r="P197" s="1280">
        <v>1</v>
      </c>
      <c r="Q197" s="1332"/>
      <c r="R197" s="1220" t="s">
        <v>85</v>
      </c>
      <c r="S197" s="1282"/>
      <c r="T197" s="1280">
        <v>1</v>
      </c>
      <c r="U197" s="1332"/>
      <c r="V197" s="1220" t="s">
        <v>85</v>
      </c>
      <c r="W197" s="701"/>
      <c r="X197" s="689">
        <v>1</v>
      </c>
      <c r="Y197" s="1096"/>
      <c r="Z197" s="671"/>
      <c r="AA197" s="671"/>
      <c r="AB197" s="1255"/>
      <c r="AC197" s="1220" t="s">
        <v>84</v>
      </c>
      <c r="AD197" s="1255"/>
      <c r="AE197" s="1220" t="s">
        <v>84</v>
      </c>
      <c r="AF197" s="715"/>
      <c r="AG197" s="1277" t="s">
        <v>682</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13"/>
      <c r="B198" s="1213"/>
      <c r="C198" s="1213"/>
      <c r="D198" s="1213"/>
      <c r="E198" s="1213"/>
      <c r="F198" s="1008"/>
      <c r="G198" s="1017"/>
      <c r="H198" s="1018"/>
      <c r="I198" s="1019"/>
      <c r="J198" s="1009"/>
      <c r="K198" s="1169"/>
      <c r="L198" s="1274"/>
      <c r="M198" s="1275"/>
      <c r="N198" s="1220"/>
      <c r="O198" s="1282"/>
      <c r="P198" s="1280"/>
      <c r="Q198" s="1332"/>
      <c r="R198" s="1220"/>
      <c r="S198" s="1282"/>
      <c r="T198" s="1280"/>
      <c r="U198" s="1332"/>
      <c r="V198" s="1220"/>
      <c r="W198" s="726"/>
      <c r="X198" s="705"/>
      <c r="Y198" s="705"/>
      <c r="Z198" s="707"/>
      <c r="AA198" s="603" t="str">
        <f>AB197 &amp; "-" &amp; AD197</f>
        <v>-</v>
      </c>
      <c r="AB198" s="1219"/>
      <c r="AC198" s="1220"/>
      <c r="AD198" s="1219"/>
      <c r="AE198" s="1220"/>
      <c r="AF198" s="673"/>
      <c r="AG198" s="1278"/>
      <c r="AH198" s="719"/>
      <c r="AI198" s="722"/>
      <c r="AJ198" s="722"/>
      <c r="AK198" s="722"/>
      <c r="AL198" s="722"/>
      <c r="AM198" s="722"/>
      <c r="AN198" s="722"/>
      <c r="AO198" s="719"/>
      <c r="AP198" s="719"/>
      <c r="AQ198" s="719"/>
      <c r="AR198" s="719"/>
    </row>
    <row r="199" spans="1:46" s="685" customFormat="1" ht="17.100000000000001" customHeight="1">
      <c r="A199" s="1213"/>
      <c r="B199" s="1213"/>
      <c r="C199" s="1213"/>
      <c r="D199" s="1213"/>
      <c r="E199" s="1213"/>
      <c r="F199" s="1008"/>
      <c r="G199" s="1017"/>
      <c r="H199" s="1018"/>
      <c r="I199" s="1019"/>
      <c r="J199" s="1009"/>
      <c r="K199" s="1169"/>
      <c r="L199" s="1274"/>
      <c r="M199" s="1275"/>
      <c r="N199" s="1220"/>
      <c r="O199" s="1282"/>
      <c r="P199" s="1280"/>
      <c r="Q199" s="1332"/>
      <c r="R199" s="1220"/>
      <c r="S199" s="602"/>
      <c r="T199" s="698"/>
      <c r="U199" s="705"/>
      <c r="V199" s="706"/>
      <c r="W199" s="706"/>
      <c r="X199" s="706"/>
      <c r="Y199" s="706"/>
      <c r="Z199" s="707"/>
      <c r="AA199" s="707"/>
      <c r="AB199" s="708"/>
      <c r="AC199" s="704"/>
      <c r="AD199" s="704"/>
      <c r="AE199" s="708"/>
      <c r="AF199" s="704"/>
      <c r="AG199" s="1278"/>
      <c r="AH199" s="719"/>
      <c r="AI199" s="722"/>
      <c r="AJ199" s="722"/>
      <c r="AK199" s="722"/>
      <c r="AL199" s="722"/>
      <c r="AM199" s="722"/>
      <c r="AN199" s="722"/>
      <c r="AO199" s="719"/>
      <c r="AP199" s="719"/>
      <c r="AQ199" s="719"/>
      <c r="AR199" s="719"/>
    </row>
    <row r="200" spans="1:46" s="685" customFormat="1" ht="17.100000000000001" customHeight="1">
      <c r="A200" s="1213"/>
      <c r="B200" s="1213"/>
      <c r="C200" s="1213"/>
      <c r="D200" s="1213"/>
      <c r="E200" s="1213"/>
      <c r="F200" s="1008"/>
      <c r="G200" s="1017"/>
      <c r="H200" s="1018"/>
      <c r="I200" s="1019"/>
      <c r="J200" s="1009"/>
      <c r="K200" s="1169"/>
      <c r="L200" s="1274"/>
      <c r="M200" s="1275"/>
      <c r="N200" s="1220"/>
      <c r="O200" s="709"/>
      <c r="P200" s="711"/>
      <c r="Q200" s="710"/>
      <c r="R200" s="706"/>
      <c r="S200" s="706"/>
      <c r="T200" s="706"/>
      <c r="U200" s="706"/>
      <c r="V200" s="706"/>
      <c r="W200" s="706"/>
      <c r="X200" s="706"/>
      <c r="Y200" s="706"/>
      <c r="Z200" s="707"/>
      <c r="AA200" s="707"/>
      <c r="AB200" s="708"/>
      <c r="AC200" s="704"/>
      <c r="AD200" s="704"/>
      <c r="AE200" s="708"/>
      <c r="AF200" s="704"/>
      <c r="AG200" s="1278"/>
      <c r="AH200" s="719"/>
      <c r="AI200" s="722"/>
      <c r="AJ200" s="722"/>
      <c r="AK200" s="722"/>
      <c r="AL200" s="722"/>
      <c r="AM200" s="722"/>
      <c r="AN200" s="722"/>
      <c r="AO200" s="719"/>
      <c r="AP200" s="719"/>
      <c r="AQ200" s="719"/>
      <c r="AR200" s="719"/>
    </row>
    <row r="201" spans="1:46" s="684" customFormat="1" ht="15" customHeight="1">
      <c r="A201" s="1213"/>
      <c r="B201" s="1213"/>
      <c r="C201" s="1213"/>
      <c r="D201" s="1213"/>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79"/>
      <c r="AH201" s="721"/>
      <c r="AI201" s="721"/>
      <c r="AJ201" s="723"/>
      <c r="AK201" s="723"/>
      <c r="AL201" s="723"/>
      <c r="AM201" s="723"/>
      <c r="AN201" s="723"/>
      <c r="AO201" s="721"/>
      <c r="AP201" s="721"/>
      <c r="AQ201" s="721"/>
      <c r="AR201" s="721"/>
    </row>
    <row r="202" spans="1:46" s="684" customFormat="1" ht="15" customHeight="1">
      <c r="A202" s="1213"/>
      <c r="B202" s="1213"/>
      <c r="C202" s="1213"/>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13"/>
      <c r="B203" s="1213"/>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13"/>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5"/>
      <c r="R207" s="157"/>
      <c r="S207" s="157"/>
      <c r="T207" s="157"/>
      <c r="U207" s="1215"/>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15"/>
      <c r="R208" s="157"/>
      <c r="S208" s="157"/>
      <c r="T208" s="157"/>
      <c r="U208" s="1215"/>
      <c r="V208" s="157"/>
      <c r="W208" s="157"/>
      <c r="X208" s="157"/>
      <c r="Y208" s="157"/>
      <c r="Z208" s="157"/>
      <c r="AA208" s="157"/>
      <c r="AB208" s="157"/>
      <c r="AC208" s="157"/>
    </row>
    <row r="209" spans="1:83" ht="15" customHeight="1">
      <c r="G209" s="156"/>
      <c r="H209" s="157"/>
      <c r="I209" s="157"/>
      <c r="J209" s="85"/>
      <c r="K209" s="157"/>
      <c r="L209" s="157"/>
      <c r="M209" s="157"/>
      <c r="N209" s="157"/>
      <c r="O209" s="157"/>
      <c r="Q209" s="1215"/>
      <c r="V209" s="157"/>
      <c r="W209" s="157"/>
      <c r="X209" s="157"/>
      <c r="Z209" s="157"/>
      <c r="AA209" s="157"/>
      <c r="AB209" s="157"/>
      <c r="AC209" s="730"/>
      <c r="AD209" s="157"/>
    </row>
    <row r="210" spans="1:83" ht="15" customHeight="1">
      <c r="G210" s="156"/>
      <c r="H210" s="157"/>
      <c r="I210" s="157"/>
      <c r="J210" s="85"/>
      <c r="K210" s="157"/>
      <c r="L210" s="157"/>
      <c r="M210" s="157"/>
      <c r="N210" s="157"/>
      <c r="O210" s="157"/>
      <c r="Q210" s="224"/>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13" t="s">
        <v>85</v>
      </c>
      <c r="O211" s="1282"/>
      <c r="P211" s="1280">
        <v>1</v>
      </c>
      <c r="Q211" s="1295"/>
      <c r="R211" s="1220" t="s">
        <v>84</v>
      </c>
      <c r="S211" s="1314"/>
      <c r="T211" s="1305">
        <v>1</v>
      </c>
      <c r="U211" s="1216"/>
      <c r="V211" s="1220"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13"/>
      <c r="O212" s="1282"/>
      <c r="P212" s="1280"/>
      <c r="Q212" s="1295"/>
      <c r="R212" s="1220"/>
      <c r="S212" s="1315"/>
      <c r="T212" s="1306"/>
      <c r="U212" s="1216"/>
      <c r="V212" s="1220"/>
      <c r="W212" s="736"/>
      <c r="X212" s="736"/>
      <c r="Y212" s="736" t="s">
        <v>714</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13"/>
      <c r="O213" s="1282"/>
      <c r="P213" s="1280"/>
      <c r="Q213" s="1295"/>
      <c r="R213" s="1220"/>
      <c r="S213" s="733"/>
      <c r="T213" s="733"/>
      <c r="U213" s="736" t="s">
        <v>715</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20"/>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747</v>
      </c>
      <c r="V218" s="158"/>
      <c r="X218" s="216"/>
      <c r="Y218" s="216"/>
      <c r="Z218" s="216"/>
      <c r="AA218" s="216"/>
      <c r="AB218" s="216"/>
      <c r="AC218" s="216"/>
      <c r="AD218" s="216"/>
      <c r="AE218" s="216"/>
      <c r="AF218" s="216"/>
      <c r="AG218" s="216"/>
      <c r="AH218" s="216"/>
      <c r="AI218" s="216"/>
      <c r="AJ218" s="216"/>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13">
        <v>1</v>
      </c>
      <c r="B220" s="883"/>
      <c r="C220" s="883"/>
      <c r="D220" s="883"/>
      <c r="E220" s="884"/>
      <c r="F220" s="885"/>
      <c r="G220" s="885"/>
      <c r="H220" s="885"/>
      <c r="I220" s="886"/>
      <c r="J220" s="881"/>
      <c r="K220" s="888"/>
      <c r="L220" s="781">
        <f>mergeValue(A220)</f>
        <v>1</v>
      </c>
      <c r="M220" s="641" t="s">
        <v>20</v>
      </c>
      <c r="N220" s="646"/>
      <c r="O220" s="1298"/>
      <c r="P220" s="1299"/>
      <c r="Q220" s="1299"/>
      <c r="R220" s="1299"/>
      <c r="S220" s="1299"/>
      <c r="T220" s="1299"/>
      <c r="U220" s="1299"/>
      <c r="V220" s="1300"/>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13"/>
      <c r="B221" s="1213">
        <v>1</v>
      </c>
      <c r="C221" s="883"/>
      <c r="D221" s="883"/>
      <c r="E221" s="885"/>
      <c r="F221" s="885"/>
      <c r="G221" s="885"/>
      <c r="H221" s="885"/>
      <c r="I221" s="880"/>
      <c r="J221" s="879"/>
      <c r="K221" s="882"/>
      <c r="L221" s="781" t="str">
        <f>mergeValue(A221) &amp;"."&amp; mergeValue(B221)</f>
        <v>1.1</v>
      </c>
      <c r="M221" s="692" t="s">
        <v>16</v>
      </c>
      <c r="N221" s="646"/>
      <c r="O221" s="1298"/>
      <c r="P221" s="1299"/>
      <c r="Q221" s="1299"/>
      <c r="R221" s="1299"/>
      <c r="S221" s="1299"/>
      <c r="T221" s="1299"/>
      <c r="U221" s="1299"/>
      <c r="V221" s="1300"/>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13"/>
      <c r="B222" s="1213"/>
      <c r="C222" s="1213">
        <v>1</v>
      </c>
      <c r="D222" s="883"/>
      <c r="E222" s="885"/>
      <c r="F222" s="885"/>
      <c r="G222" s="885"/>
      <c r="H222" s="885"/>
      <c r="I222" s="887"/>
      <c r="J222" s="879"/>
      <c r="K222" s="882"/>
      <c r="L222" s="781" t="str">
        <f>mergeValue(A222) &amp;"."&amp; mergeValue(B222)&amp;"."&amp; mergeValue(C222)</f>
        <v>1.1.1</v>
      </c>
      <c r="M222" s="693" t="s">
        <v>7</v>
      </c>
      <c r="N222" s="646"/>
      <c r="O222" s="1298"/>
      <c r="P222" s="1299"/>
      <c r="Q222" s="1299"/>
      <c r="R222" s="1299"/>
      <c r="S222" s="1299"/>
      <c r="T222" s="1299"/>
      <c r="U222" s="1299"/>
      <c r="V222" s="1300"/>
      <c r="W222" s="630" t="s">
        <v>634</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13"/>
      <c r="B223" s="1213"/>
      <c r="C223" s="1213"/>
      <c r="D223" s="1213">
        <v>1</v>
      </c>
      <c r="E223" s="885"/>
      <c r="F223" s="885"/>
      <c r="G223" s="885"/>
      <c r="H223" s="885"/>
      <c r="I223" s="887"/>
      <c r="J223" s="879"/>
      <c r="K223" s="882"/>
      <c r="L223" s="781" t="str">
        <f>mergeValue(A223) &amp;"."&amp; mergeValue(B223)&amp;"."&amp; mergeValue(C223)&amp;"."&amp; mergeValue(D223)</f>
        <v>1.1.1.1</v>
      </c>
      <c r="M223" s="694" t="s">
        <v>22</v>
      </c>
      <c r="N223" s="646"/>
      <c r="O223" s="1298"/>
      <c r="P223" s="1299"/>
      <c r="Q223" s="1299"/>
      <c r="R223" s="1299"/>
      <c r="S223" s="1299"/>
      <c r="T223" s="1299"/>
      <c r="U223" s="1299"/>
      <c r="V223" s="1300"/>
      <c r="W223" s="630" t="s">
        <v>635</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13"/>
      <c r="B224" s="1213"/>
      <c r="C224" s="1213"/>
      <c r="D224" s="1213"/>
      <c r="E224" s="1213">
        <v>1</v>
      </c>
      <c r="F224" s="885"/>
      <c r="G224" s="885"/>
      <c r="H224" s="883">
        <v>1</v>
      </c>
      <c r="I224" s="1213">
        <v>1</v>
      </c>
      <c r="J224" s="885"/>
      <c r="K224" s="890"/>
      <c r="L224" s="781" t="str">
        <f>mergeValue(A224) &amp;"."&amp; mergeValue(B224)&amp;"."&amp; mergeValue(C224)&amp;"."&amp; mergeValue(D224)&amp;"."&amp; mergeValue(E224)</f>
        <v>1.1.1.1.1</v>
      </c>
      <c r="M224" s="554" t="s">
        <v>9</v>
      </c>
      <c r="N224" s="646"/>
      <c r="O224" s="1216"/>
      <c r="P224" s="1217"/>
      <c r="Q224" s="1217"/>
      <c r="R224" s="1217"/>
      <c r="S224" s="1217"/>
      <c r="T224" s="1217"/>
      <c r="U224" s="1217"/>
      <c r="V224" s="1218"/>
      <c r="W224" s="630" t="s">
        <v>639</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13"/>
      <c r="B225" s="1213"/>
      <c r="C225" s="1213"/>
      <c r="D225" s="1213"/>
      <c r="E225" s="1213"/>
      <c r="F225" s="1213">
        <v>1</v>
      </c>
      <c r="G225" s="883"/>
      <c r="H225" s="883"/>
      <c r="I225" s="1213"/>
      <c r="J225" s="1213">
        <v>1</v>
      </c>
      <c r="K225" s="891"/>
      <c r="L225" s="781" t="str">
        <f>mergeValue(A225) &amp;"."&amp; mergeValue(B225)&amp;"."&amp; mergeValue(C225)&amp;"."&amp; mergeValue(D225)&amp;"."&amp; mergeValue(E225)&amp;"."&amp; mergeValue(F225)</f>
        <v>1.1.1.1.1.1</v>
      </c>
      <c r="M225" s="555" t="s">
        <v>10</v>
      </c>
      <c r="N225" s="646"/>
      <c r="O225" s="1216"/>
      <c r="P225" s="1217"/>
      <c r="Q225" s="1217"/>
      <c r="R225" s="1217"/>
      <c r="S225" s="1217"/>
      <c r="T225" s="1217"/>
      <c r="U225" s="1217"/>
      <c r="V225" s="1218"/>
      <c r="W225" s="630" t="s">
        <v>637</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13"/>
      <c r="B226" s="1213"/>
      <c r="C226" s="1213"/>
      <c r="D226" s="1213"/>
      <c r="E226" s="1213"/>
      <c r="F226" s="1213"/>
      <c r="G226" s="883">
        <v>1</v>
      </c>
      <c r="H226" s="883"/>
      <c r="I226" s="1213"/>
      <c r="J226" s="1213"/>
      <c r="K226" s="891">
        <v>1</v>
      </c>
      <c r="L226" s="781" t="str">
        <f>mergeValue(A226) &amp;"."&amp; mergeValue(B226)&amp;"."&amp; mergeValue(C226)&amp;"."&amp; mergeValue(D226)&amp;"."&amp; mergeValue(E226)&amp;"."&amp; mergeValue(F226)&amp;"."&amp; mergeValue(G226)</f>
        <v>1.1.1.1.1.1.1</v>
      </c>
      <c r="M226" s="1069"/>
      <c r="N226" s="646"/>
      <c r="O226" s="763"/>
      <c r="P226" s="763"/>
      <c r="Q226" s="763"/>
      <c r="R226" s="1219"/>
      <c r="S226" s="1220" t="s">
        <v>84</v>
      </c>
      <c r="T226" s="1219"/>
      <c r="U226" s="1220" t="s">
        <v>84</v>
      </c>
      <c r="V226" s="763"/>
      <c r="W226" s="1212" t="s">
        <v>656</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13"/>
      <c r="B227" s="1213"/>
      <c r="C227" s="1213"/>
      <c r="D227" s="1213"/>
      <c r="E227" s="1213"/>
      <c r="F227" s="1213"/>
      <c r="G227" s="883"/>
      <c r="H227" s="883"/>
      <c r="I227" s="1213"/>
      <c r="J227" s="1213"/>
      <c r="K227" s="891"/>
      <c r="L227" s="800"/>
      <c r="M227" s="646"/>
      <c r="N227" s="646"/>
      <c r="O227" s="763"/>
      <c r="P227" s="763"/>
      <c r="Q227" s="769" t="str">
        <f>R226 &amp; "-" &amp; T226</f>
        <v>-</v>
      </c>
      <c r="R227" s="1219"/>
      <c r="S227" s="1220"/>
      <c r="T227" s="1219"/>
      <c r="U227" s="1220"/>
      <c r="V227" s="763"/>
      <c r="W227" s="1212"/>
      <c r="X227" s="808"/>
      <c r="Y227" s="829"/>
      <c r="Z227" s="829" t="str">
        <f t="shared" si="3"/>
        <v/>
      </c>
      <c r="AA227" s="829"/>
      <c r="AB227" s="829"/>
      <c r="AC227" s="829"/>
      <c r="AD227" s="808"/>
      <c r="AE227" s="808"/>
      <c r="AF227" s="808"/>
      <c r="AG227" s="808"/>
      <c r="AH227" s="808"/>
      <c r="AI227" s="808"/>
      <c r="AJ227" s="808"/>
    </row>
    <row r="228" spans="1:36" s="799" customFormat="1" ht="15" customHeight="1">
      <c r="A228" s="1213"/>
      <c r="B228" s="1213"/>
      <c r="C228" s="1213"/>
      <c r="D228" s="1213"/>
      <c r="E228" s="1213"/>
      <c r="F228" s="1213"/>
      <c r="G228" s="885"/>
      <c r="H228" s="883"/>
      <c r="I228" s="1213"/>
      <c r="J228" s="1213"/>
      <c r="K228" s="890"/>
      <c r="L228" s="688"/>
      <c r="M228" s="557" t="s">
        <v>25</v>
      </c>
      <c r="N228" s="765"/>
      <c r="O228" s="765"/>
      <c r="P228" s="765"/>
      <c r="Q228" s="765"/>
      <c r="R228" s="765"/>
      <c r="S228" s="765"/>
      <c r="T228" s="765"/>
      <c r="U228" s="765"/>
      <c r="V228" s="762"/>
      <c r="W228" s="1212"/>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13"/>
      <c r="B229" s="1213"/>
      <c r="C229" s="1213"/>
      <c r="D229" s="1213"/>
      <c r="E229" s="1213"/>
      <c r="F229" s="885"/>
      <c r="G229" s="885"/>
      <c r="H229" s="883"/>
      <c r="I229" s="1213"/>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13"/>
      <c r="B230" s="1213"/>
      <c r="C230" s="1213"/>
      <c r="D230" s="1213"/>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13"/>
      <c r="B231" s="1213"/>
      <c r="C231" s="1213"/>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13"/>
      <c r="B232" s="1213"/>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13"/>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6"/>
      <c r="Y236" s="216"/>
      <c r="Z236" s="216"/>
      <c r="AA236" s="216"/>
      <c r="AB236" s="216"/>
      <c r="AC236" s="216"/>
      <c r="AD236" s="216"/>
      <c r="AE236" s="216"/>
      <c r="AF236" s="216"/>
      <c r="AG236" s="216"/>
      <c r="AH236" s="216"/>
      <c r="AI236" s="216"/>
      <c r="AJ236" s="216"/>
    </row>
    <row r="237" spans="1:36"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0" customFormat="1" ht="22.5">
      <c r="A238" s="1213">
        <v>1</v>
      </c>
      <c r="B238" s="1015"/>
      <c r="C238" s="1015"/>
      <c r="D238" s="1015"/>
      <c r="E238" s="981"/>
      <c r="F238" s="1026"/>
      <c r="G238" s="1026"/>
      <c r="H238" s="1026"/>
      <c r="I238" s="983"/>
      <c r="J238" s="979"/>
      <c r="K238" s="963"/>
      <c r="L238" s="1030">
        <f>mergeValue(A238)</f>
        <v>1</v>
      </c>
      <c r="M238" s="641" t="s">
        <v>20</v>
      </c>
      <c r="N238" s="646"/>
      <c r="O238" s="1298"/>
      <c r="P238" s="1299"/>
      <c r="Q238" s="1299"/>
      <c r="R238" s="1299"/>
      <c r="S238" s="1299"/>
      <c r="T238" s="1299"/>
      <c r="U238" s="1299"/>
      <c r="V238" s="1300"/>
      <c r="W238" s="630" t="s">
        <v>476</v>
      </c>
      <c r="X238" s="1008"/>
      <c r="Y238" s="829"/>
      <c r="Z238" s="829" t="str">
        <f t="shared" ref="Z238:Z251" si="4">IF(M238="","",M238 )</f>
        <v>Наименование тарифа</v>
      </c>
      <c r="AA238" s="829"/>
      <c r="AB238" s="829"/>
      <c r="AC238" s="829"/>
      <c r="AD238" s="1008"/>
      <c r="AE238" s="1008"/>
      <c r="AF238" s="1008"/>
      <c r="AG238" s="1008"/>
      <c r="AH238" s="1008"/>
      <c r="AI238" s="1008"/>
      <c r="AJ238" s="1008"/>
    </row>
    <row r="239" spans="1:36" s="990" customFormat="1" ht="22.5">
      <c r="A239" s="1213"/>
      <c r="B239" s="1213">
        <v>1</v>
      </c>
      <c r="C239" s="1015"/>
      <c r="D239" s="1015"/>
      <c r="E239" s="1026"/>
      <c r="F239" s="1026"/>
      <c r="G239" s="1026"/>
      <c r="H239" s="1026"/>
      <c r="I239" s="1021"/>
      <c r="J239" s="954"/>
      <c r="K239" s="957"/>
      <c r="L239" s="1030" t="str">
        <f>mergeValue(A239) &amp;"."&amp; mergeValue(B239)</f>
        <v>1.1</v>
      </c>
      <c r="M239" s="692" t="s">
        <v>16</v>
      </c>
      <c r="N239" s="646"/>
      <c r="O239" s="1298"/>
      <c r="P239" s="1299"/>
      <c r="Q239" s="1299"/>
      <c r="R239" s="1299"/>
      <c r="S239" s="1299"/>
      <c r="T239" s="1299"/>
      <c r="U239" s="1299"/>
      <c r="V239" s="1300"/>
      <c r="W239" s="630" t="s">
        <v>477</v>
      </c>
      <c r="X239" s="1008"/>
      <c r="Y239" s="829"/>
      <c r="Z239" s="829" t="str">
        <f t="shared" si="4"/>
        <v>Территория действия тарифа</v>
      </c>
      <c r="AA239" s="829"/>
      <c r="AB239" s="829"/>
      <c r="AC239" s="829"/>
      <c r="AD239" s="1008"/>
      <c r="AE239" s="1008"/>
      <c r="AF239" s="1008"/>
      <c r="AG239" s="1008"/>
      <c r="AH239" s="1008"/>
      <c r="AI239" s="1008"/>
      <c r="AJ239" s="1008"/>
    </row>
    <row r="240" spans="1:36" s="990" customFormat="1" ht="22.5">
      <c r="A240" s="1213"/>
      <c r="B240" s="1213"/>
      <c r="C240" s="1213">
        <v>1</v>
      </c>
      <c r="D240" s="1015"/>
      <c r="E240" s="1026"/>
      <c r="F240" s="1026"/>
      <c r="G240" s="1026"/>
      <c r="H240" s="1026"/>
      <c r="I240" s="962"/>
      <c r="J240" s="954"/>
      <c r="K240" s="957"/>
      <c r="L240" s="1030" t="str">
        <f>mergeValue(A240) &amp;"."&amp; mergeValue(B240)&amp;"."&amp; mergeValue(C240)</f>
        <v>1.1.1</v>
      </c>
      <c r="M240" s="693" t="s">
        <v>7</v>
      </c>
      <c r="N240" s="646"/>
      <c r="O240" s="1298"/>
      <c r="P240" s="1299"/>
      <c r="Q240" s="1299"/>
      <c r="R240" s="1299"/>
      <c r="S240" s="1299"/>
      <c r="T240" s="1299"/>
      <c r="U240" s="1299"/>
      <c r="V240" s="1300"/>
      <c r="W240" s="630" t="s">
        <v>634</v>
      </c>
      <c r="X240" s="1008"/>
      <c r="Y240" s="829"/>
      <c r="Z240" s="829" t="str">
        <f t="shared" si="4"/>
        <v xml:space="preserve">Наименование системы теплоснабжения </v>
      </c>
      <c r="AA240" s="829"/>
      <c r="AB240" s="829"/>
      <c r="AC240" s="829"/>
      <c r="AD240" s="1008"/>
      <c r="AE240" s="1008"/>
      <c r="AF240" s="1008"/>
      <c r="AG240" s="1008"/>
      <c r="AH240" s="1008"/>
      <c r="AI240" s="1008"/>
      <c r="AJ240" s="1008"/>
    </row>
    <row r="241" spans="1:36" s="990" customFormat="1" ht="22.5">
      <c r="A241" s="1213"/>
      <c r="B241" s="1213"/>
      <c r="C241" s="1213"/>
      <c r="D241" s="1213">
        <v>1</v>
      </c>
      <c r="E241" s="1026"/>
      <c r="F241" s="1026"/>
      <c r="G241" s="1026"/>
      <c r="H241" s="1026"/>
      <c r="I241" s="962"/>
      <c r="J241" s="954"/>
      <c r="K241" s="957"/>
      <c r="L241" s="1030" t="str">
        <f>mergeValue(A241) &amp;"."&amp; mergeValue(B241)&amp;"."&amp; mergeValue(C241)&amp;"."&amp; mergeValue(D241)</f>
        <v>1.1.1.1</v>
      </c>
      <c r="M241" s="694" t="s">
        <v>22</v>
      </c>
      <c r="N241" s="646"/>
      <c r="O241" s="1298"/>
      <c r="P241" s="1299"/>
      <c r="Q241" s="1299"/>
      <c r="R241" s="1299"/>
      <c r="S241" s="1299"/>
      <c r="T241" s="1299"/>
      <c r="U241" s="1299"/>
      <c r="V241" s="1300"/>
      <c r="W241" s="630" t="s">
        <v>635</v>
      </c>
      <c r="X241" s="1008"/>
      <c r="Y241" s="829"/>
      <c r="Z241" s="829" t="str">
        <f t="shared" si="4"/>
        <v xml:space="preserve">Источник тепловой энергии  </v>
      </c>
      <c r="AA241" s="829"/>
      <c r="AB241" s="829"/>
      <c r="AC241" s="829"/>
      <c r="AD241" s="1008"/>
      <c r="AE241" s="1008"/>
      <c r="AF241" s="1008"/>
      <c r="AG241" s="1008"/>
      <c r="AH241" s="1008"/>
      <c r="AI241" s="1008"/>
      <c r="AJ241" s="1008"/>
    </row>
    <row r="242" spans="1:36" s="990" customFormat="1" ht="101.25">
      <c r="A242" s="1213"/>
      <c r="B242" s="1213"/>
      <c r="C242" s="1213"/>
      <c r="D242" s="1213"/>
      <c r="E242" s="1213">
        <v>1</v>
      </c>
      <c r="F242" s="1026"/>
      <c r="G242" s="1026"/>
      <c r="H242" s="1015">
        <v>1</v>
      </c>
      <c r="I242" s="1213">
        <v>1</v>
      </c>
      <c r="J242" s="1026"/>
      <c r="K242" s="965"/>
      <c r="L242" s="1030" t="str">
        <f>mergeValue(A242) &amp;"."&amp; mergeValue(B242)&amp;"."&amp; mergeValue(C242)&amp;"."&amp; mergeValue(D242)&amp;"."&amp; mergeValue(E242)</f>
        <v>1.1.1.1.1</v>
      </c>
      <c r="M242" s="554" t="s">
        <v>9</v>
      </c>
      <c r="N242" s="646"/>
      <c r="O242" s="1216"/>
      <c r="P242" s="1217"/>
      <c r="Q242" s="1217"/>
      <c r="R242" s="1217"/>
      <c r="S242" s="1217"/>
      <c r="T242" s="1217"/>
      <c r="U242" s="1217"/>
      <c r="V242" s="1218"/>
      <c r="W242" s="630" t="s">
        <v>639</v>
      </c>
      <c r="X242" s="1008"/>
      <c r="Y242" s="829"/>
      <c r="Z242" s="829" t="str">
        <f t="shared" si="4"/>
        <v>Схема подключения теплопотребляющей установки к коллектору источника тепловой энергии</v>
      </c>
      <c r="AA242" s="829"/>
      <c r="AB242" s="829"/>
      <c r="AC242" s="829"/>
      <c r="AD242" s="1008"/>
      <c r="AE242" s="1008"/>
      <c r="AF242" s="1008"/>
      <c r="AG242" s="1008"/>
      <c r="AH242" s="1008"/>
      <c r="AI242" s="1008"/>
      <c r="AJ242" s="1008"/>
    </row>
    <row r="243" spans="1:36" s="990" customFormat="1" ht="90">
      <c r="A243" s="1213"/>
      <c r="B243" s="1213"/>
      <c r="C243" s="1213"/>
      <c r="D243" s="1213"/>
      <c r="E243" s="1213"/>
      <c r="F243" s="1213">
        <v>1</v>
      </c>
      <c r="G243" s="1015"/>
      <c r="H243" s="1015"/>
      <c r="I243" s="1213"/>
      <c r="J243" s="1213">
        <v>1</v>
      </c>
      <c r="K243" s="966"/>
      <c r="L243" s="1030" t="str">
        <f>mergeValue(A243) &amp;"."&amp; mergeValue(B243)&amp;"."&amp; mergeValue(C243)&amp;"."&amp; mergeValue(D243)&amp;"."&amp; mergeValue(E243)&amp;"."&amp; mergeValue(F243)</f>
        <v>1.1.1.1.1.1</v>
      </c>
      <c r="M243" s="555" t="s">
        <v>10</v>
      </c>
      <c r="N243" s="646"/>
      <c r="O243" s="1216"/>
      <c r="P243" s="1217"/>
      <c r="Q243" s="1217"/>
      <c r="R243" s="1217"/>
      <c r="S243" s="1217"/>
      <c r="T243" s="1217"/>
      <c r="U243" s="1217"/>
      <c r="V243" s="1218"/>
      <c r="W243" s="630" t="s">
        <v>637</v>
      </c>
      <c r="X243" s="1008"/>
      <c r="Y243" s="829"/>
      <c r="Z243" s="829" t="str">
        <f t="shared" si="4"/>
        <v>Группа потребителей</v>
      </c>
      <c r="AA243" s="829"/>
      <c r="AB243" s="829"/>
      <c r="AC243" s="829"/>
      <c r="AD243" s="1008"/>
      <c r="AE243" s="1008"/>
      <c r="AF243" s="1008"/>
      <c r="AG243" s="1008"/>
      <c r="AH243" s="1008"/>
      <c r="AI243" s="1008"/>
      <c r="AJ243" s="1008"/>
    </row>
    <row r="244" spans="1:36" s="990" customFormat="1" ht="189" customHeight="1">
      <c r="A244" s="1213"/>
      <c r="B244" s="1213"/>
      <c r="C244" s="1213"/>
      <c r="D244" s="1213"/>
      <c r="E244" s="1213"/>
      <c r="F244" s="1213"/>
      <c r="G244" s="1015">
        <v>1</v>
      </c>
      <c r="H244" s="1015"/>
      <c r="I244" s="1213"/>
      <c r="J244" s="1213"/>
      <c r="K244" s="966">
        <v>1</v>
      </c>
      <c r="L244" s="1030" t="str">
        <f>mergeValue(A244) &amp;"."&amp; mergeValue(B244)&amp;"."&amp; mergeValue(C244)&amp;"."&amp; mergeValue(D244)&amp;"."&amp; mergeValue(E244)&amp;"."&amp; mergeValue(F244)&amp;"."&amp; mergeValue(G244)</f>
        <v>1.1.1.1.1.1.1</v>
      </c>
      <c r="M244" s="1069"/>
      <c r="N244" s="646"/>
      <c r="O244" s="763"/>
      <c r="P244" s="763"/>
      <c r="Q244" s="1094"/>
      <c r="R244" s="1219"/>
      <c r="S244" s="1220" t="s">
        <v>84</v>
      </c>
      <c r="T244" s="1219"/>
      <c r="U244" s="1220" t="s">
        <v>84</v>
      </c>
      <c r="V244" s="763"/>
      <c r="W244" s="1230" t="s">
        <v>656</v>
      </c>
      <c r="X244" s="1008" t="str">
        <f>strCheckDate(O245:V245)</f>
        <v/>
      </c>
      <c r="Y244" s="829"/>
      <c r="Z244" s="829" t="str">
        <f t="shared" si="4"/>
        <v/>
      </c>
      <c r="AA244" s="829"/>
      <c r="AB244" s="829"/>
      <c r="AC244" s="829"/>
      <c r="AD244" s="1008"/>
      <c r="AE244" s="1008"/>
      <c r="AF244" s="1008"/>
      <c r="AG244" s="1008"/>
      <c r="AH244" s="1008"/>
      <c r="AI244" s="1008"/>
      <c r="AJ244" s="1008"/>
    </row>
    <row r="245" spans="1:36" s="990" customFormat="1" ht="11.25" hidden="1" customHeight="1">
      <c r="A245" s="1213"/>
      <c r="B245" s="1213"/>
      <c r="C245" s="1213"/>
      <c r="D245" s="1213"/>
      <c r="E245" s="1213"/>
      <c r="F245" s="1213"/>
      <c r="G245" s="1015"/>
      <c r="H245" s="1015"/>
      <c r="I245" s="1213"/>
      <c r="J245" s="1213"/>
      <c r="K245" s="966"/>
      <c r="L245" s="800"/>
      <c r="M245" s="646"/>
      <c r="N245" s="646"/>
      <c r="O245" s="763"/>
      <c r="P245" s="763"/>
      <c r="Q245" s="769" t="str">
        <f>R244 &amp; "-" &amp; T244</f>
        <v>-</v>
      </c>
      <c r="R245" s="1219"/>
      <c r="S245" s="1220"/>
      <c r="T245" s="1219"/>
      <c r="U245" s="1220"/>
      <c r="V245" s="763"/>
      <c r="W245" s="1231"/>
      <c r="X245" s="1008"/>
      <c r="Y245" s="829"/>
      <c r="Z245" s="829" t="str">
        <f t="shared" si="4"/>
        <v/>
      </c>
      <c r="AA245" s="829"/>
      <c r="AB245" s="829"/>
      <c r="AC245" s="829"/>
      <c r="AD245" s="1008"/>
      <c r="AE245" s="1008"/>
      <c r="AF245" s="1008"/>
      <c r="AG245" s="1008"/>
      <c r="AH245" s="1008"/>
      <c r="AI245" s="1008"/>
      <c r="AJ245" s="1008"/>
    </row>
    <row r="246" spans="1:36" s="990" customFormat="1" ht="15" customHeight="1">
      <c r="A246" s="1213"/>
      <c r="B246" s="1213"/>
      <c r="C246" s="1213"/>
      <c r="D246" s="1213"/>
      <c r="E246" s="1213"/>
      <c r="F246" s="1213"/>
      <c r="G246" s="1026"/>
      <c r="H246" s="1015"/>
      <c r="I246" s="1213"/>
      <c r="J246" s="1213"/>
      <c r="K246" s="965"/>
      <c r="L246" s="688"/>
      <c r="M246" s="557" t="s">
        <v>25</v>
      </c>
      <c r="N246" s="1006"/>
      <c r="O246" s="1006"/>
      <c r="P246" s="1006"/>
      <c r="Q246" s="1006"/>
      <c r="R246" s="1006"/>
      <c r="S246" s="1006"/>
      <c r="T246" s="1006"/>
      <c r="U246" s="1006"/>
      <c r="V246" s="762"/>
      <c r="W246" s="1232"/>
      <c r="X246" s="1008"/>
      <c r="Y246" s="829"/>
      <c r="Z246" s="829" t="str">
        <f t="shared" si="4"/>
        <v>Добавить вид теплоносителя (параметры теплоносителя)</v>
      </c>
      <c r="AA246" s="829"/>
      <c r="AB246" s="829"/>
      <c r="AC246" s="829"/>
      <c r="AD246" s="1008"/>
      <c r="AE246" s="1008"/>
      <c r="AF246" s="1008"/>
      <c r="AG246" s="1008"/>
      <c r="AH246" s="1008"/>
      <c r="AI246" s="1008"/>
      <c r="AJ246" s="1008"/>
    </row>
    <row r="247" spans="1:36" s="990" customFormat="1" ht="15" customHeight="1">
      <c r="A247" s="1213"/>
      <c r="B247" s="1213"/>
      <c r="C247" s="1213"/>
      <c r="D247" s="1213"/>
      <c r="E247" s="1213"/>
      <c r="F247" s="1026"/>
      <c r="G247" s="1026"/>
      <c r="H247" s="1015"/>
      <c r="I247" s="1213"/>
      <c r="J247" s="1026"/>
      <c r="K247" s="965"/>
      <c r="L247" s="688"/>
      <c r="M247" s="556" t="s">
        <v>11</v>
      </c>
      <c r="N247" s="1006"/>
      <c r="O247" s="1006"/>
      <c r="P247" s="1006"/>
      <c r="Q247" s="1006"/>
      <c r="R247" s="1006"/>
      <c r="S247" s="1006"/>
      <c r="T247" s="1006"/>
      <c r="U247" s="1005"/>
      <c r="V247" s="1006"/>
      <c r="W247" s="665"/>
      <c r="X247" s="1008"/>
      <c r="Y247" s="829"/>
      <c r="Z247" s="829" t="str">
        <f t="shared" si="4"/>
        <v>Добавить группу потребителей</v>
      </c>
      <c r="AA247" s="829"/>
      <c r="AB247" s="829"/>
      <c r="AC247" s="829"/>
      <c r="AD247" s="1008"/>
      <c r="AE247" s="1008"/>
      <c r="AF247" s="1008"/>
      <c r="AG247" s="1008"/>
      <c r="AH247" s="1008"/>
      <c r="AI247" s="1008"/>
      <c r="AJ247" s="1008"/>
    </row>
    <row r="248" spans="1:36" s="990" customFormat="1" ht="15" customHeight="1">
      <c r="A248" s="1213"/>
      <c r="B248" s="1213"/>
      <c r="C248" s="1213"/>
      <c r="D248" s="1213"/>
      <c r="E248" s="964"/>
      <c r="F248" s="1026"/>
      <c r="G248" s="1026"/>
      <c r="H248" s="1026"/>
      <c r="I248" s="979"/>
      <c r="J248" s="994"/>
      <c r="K248" s="963"/>
      <c r="L248" s="688"/>
      <c r="M248" s="1001" t="s">
        <v>12</v>
      </c>
      <c r="N248" s="1006"/>
      <c r="O248" s="1006"/>
      <c r="P248" s="1006"/>
      <c r="Q248" s="1006"/>
      <c r="R248" s="1006"/>
      <c r="S248" s="1006"/>
      <c r="T248" s="1006"/>
      <c r="U248" s="1005"/>
      <c r="V248" s="1006"/>
      <c r="W248" s="665"/>
      <c r="X248" s="1008"/>
      <c r="Y248" s="829"/>
      <c r="Z248" s="829" t="str">
        <f t="shared" si="4"/>
        <v>Добавить схему подключения</v>
      </c>
      <c r="AA248" s="829"/>
      <c r="AB248" s="829"/>
      <c r="AC248" s="829"/>
      <c r="AD248" s="1008"/>
      <c r="AE248" s="1008"/>
      <c r="AF248" s="1008"/>
      <c r="AG248" s="1008"/>
      <c r="AH248" s="1008"/>
      <c r="AI248" s="1008"/>
      <c r="AJ248" s="1008"/>
    </row>
    <row r="249" spans="1:36" s="990" customFormat="1" ht="15" customHeight="1">
      <c r="A249" s="1213"/>
      <c r="B249" s="1213"/>
      <c r="C249" s="1213"/>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665"/>
      <c r="X249" s="1008"/>
      <c r="Y249" s="829"/>
      <c r="Z249" s="829" t="str">
        <f t="shared" si="4"/>
        <v>Добавить источник тепловой энергии</v>
      </c>
      <c r="AA249" s="829"/>
      <c r="AB249" s="829"/>
      <c r="AC249" s="829"/>
      <c r="AD249" s="1008"/>
      <c r="AE249" s="1008"/>
      <c r="AF249" s="1008"/>
      <c r="AG249" s="1008"/>
      <c r="AH249" s="1008"/>
      <c r="AI249" s="1008"/>
      <c r="AJ249" s="1008"/>
    </row>
    <row r="250" spans="1:36" s="990" customFormat="1" ht="15" customHeight="1">
      <c r="A250" s="1213"/>
      <c r="B250" s="1213"/>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665"/>
      <c r="X250" s="1008"/>
      <c r="Y250" s="829"/>
      <c r="Z250" s="829" t="str">
        <f t="shared" si="4"/>
        <v>Добавить наименование системы теплоснабжения</v>
      </c>
      <c r="AA250" s="829"/>
      <c r="AB250" s="829"/>
      <c r="AC250" s="829"/>
      <c r="AD250" s="1008"/>
      <c r="AE250" s="1008"/>
      <c r="AF250" s="1008"/>
      <c r="AG250" s="1008"/>
      <c r="AH250" s="1008"/>
      <c r="AI250" s="1008"/>
      <c r="AJ250" s="1008"/>
    </row>
    <row r="251" spans="1:36" s="990" customFormat="1" ht="15" customHeight="1">
      <c r="A251" s="1213"/>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665"/>
      <c r="X251" s="1008"/>
      <c r="Y251" s="829"/>
      <c r="Z251" s="829" t="str">
        <f t="shared" si="4"/>
        <v>Добавить территорию действия тарифа</v>
      </c>
      <c r="AA251" s="829"/>
      <c r="AB251" s="829"/>
      <c r="AC251" s="829"/>
      <c r="AD251" s="1008"/>
      <c r="AE251" s="1008"/>
      <c r="AF251" s="1008"/>
      <c r="AG251" s="1008"/>
      <c r="AH251" s="1008"/>
      <c r="AI251" s="1008"/>
      <c r="AJ251" s="1008"/>
    </row>
    <row r="252" spans="1:36"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36" s="597" customFormat="1" ht="15" customHeight="1">
      <c r="A253" s="596"/>
      <c r="B253" s="596"/>
      <c r="C253" s="596"/>
      <c r="D253" s="596"/>
      <c r="E253" s="596"/>
      <c r="F253" s="596"/>
      <c r="G253" s="595"/>
      <c r="H253" s="596"/>
      <c r="I253" s="406"/>
      <c r="J253" s="682"/>
      <c r="K253" s="406"/>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6"/>
      <c r="F292" s="1086"/>
      <c r="G292" s="1086"/>
      <c r="H292" s="1086"/>
      <c r="I292" s="1091"/>
      <c r="J292" s="313"/>
      <c r="K292" s="314"/>
      <c r="M292" s="452" t="str">
        <f>IF(ISERROR(INDEX(kind_of_nameforms,MATCH(E292,kind_of_forms,0),1)),"",INDEX(kind_of_nameforms,MATCH(E292,kind_of_forms,0),1))</f>
        <v/>
      </c>
    </row>
    <row r="295" spans="1:83" s="260"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59"/>
      <c r="V295" s="35"/>
      <c r="W295" s="35"/>
    </row>
    <row r="296" spans="1:83" s="260" customFormat="1" ht="15">
      <c r="D296" s="357"/>
      <c r="E296" s="357"/>
      <c r="F296" s="357"/>
      <c r="G296" s="357"/>
      <c r="H296" s="357"/>
      <c r="I296" s="357"/>
      <c r="J296" s="357"/>
      <c r="K296" s="357"/>
      <c r="L296" s="357"/>
      <c r="U296" s="261"/>
    </row>
    <row r="297" spans="1:83" s="264" customFormat="1" ht="15" customHeight="1">
      <c r="A297" s="89"/>
      <c r="B297" s="186" t="s">
        <v>405</v>
      </c>
      <c r="C297" s="1302"/>
      <c r="D297" s="1165">
        <v>1</v>
      </c>
      <c r="E297" s="1215"/>
      <c r="F297" s="351"/>
      <c r="G297" s="188">
        <v>0</v>
      </c>
      <c r="H297" s="356"/>
      <c r="I297" s="249"/>
      <c r="J297" s="393" t="s">
        <v>519</v>
      </c>
      <c r="K297" s="155"/>
      <c r="L297" s="265"/>
      <c r="M297" s="211">
        <f>mergeValue(H297)</f>
        <v>0</v>
      </c>
      <c r="N297" s="202"/>
      <c r="O297" s="202"/>
      <c r="P297" s="211" t="str">
        <f>IF(ISERROR(MATCH(Q297,MODesc,0)),"n","y")</f>
        <v>n</v>
      </c>
      <c r="Q297" s="202"/>
      <c r="R297" s="211" t="str">
        <f>K297&amp;"("&amp;L297&amp;")"</f>
        <v>()</v>
      </c>
      <c r="S297" s="186"/>
      <c r="T297" s="186"/>
      <c r="U297" s="247"/>
      <c r="V297" s="186"/>
      <c r="W297" s="186"/>
      <c r="X297" s="186"/>
      <c r="Y297" s="263"/>
      <c r="Z297" s="263"/>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63"/>
      <c r="BW297" s="263"/>
      <c r="BX297" s="263"/>
      <c r="BY297" s="263"/>
      <c r="BZ297" s="263"/>
      <c r="CA297" s="263"/>
      <c r="CB297" s="263"/>
      <c r="CC297" s="263"/>
      <c r="CD297" s="263"/>
      <c r="CE297" s="263"/>
    </row>
    <row r="298" spans="1:83" s="264" customFormat="1" ht="15" customHeight="1">
      <c r="A298" s="89"/>
      <c r="B298" s="89"/>
      <c r="C298" s="1302"/>
      <c r="D298" s="1165"/>
      <c r="E298" s="1215"/>
      <c r="F298" s="249"/>
      <c r="G298" s="250"/>
      <c r="H298" s="155" t="s">
        <v>403</v>
      </c>
      <c r="I298" s="250"/>
      <c r="J298" s="250"/>
      <c r="K298" s="266"/>
      <c r="L298" s="265"/>
      <c r="M298" s="202"/>
      <c r="N298" s="202"/>
      <c r="O298" s="202"/>
      <c r="P298" s="202"/>
      <c r="Q298" s="211"/>
      <c r="R298" s="202"/>
      <c r="S298" s="186"/>
      <c r="T298" s="186"/>
      <c r="U298" s="247"/>
      <c r="V298" s="186"/>
      <c r="W298" s="186"/>
      <c r="X298" s="186"/>
      <c r="Y298" s="263"/>
      <c r="Z298" s="263"/>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6"/>
      <c r="BV298" s="263"/>
      <c r="BW298" s="263"/>
      <c r="BX298" s="263"/>
      <c r="BY298" s="263"/>
      <c r="BZ298" s="263"/>
      <c r="CA298" s="263"/>
      <c r="CB298" s="263"/>
      <c r="CC298" s="263"/>
      <c r="CD298" s="263"/>
      <c r="CE298" s="263"/>
    </row>
    <row r="299" spans="1:83" s="260" customFormat="1" ht="15">
      <c r="Q299" s="267"/>
      <c r="U299" s="261"/>
    </row>
    <row r="300" spans="1:83" s="260" customFormat="1" ht="15">
      <c r="A300" s="35" t="s">
        <v>406</v>
      </c>
      <c r="B300" s="35"/>
      <c r="C300" s="35"/>
      <c r="D300" s="35"/>
      <c r="E300" s="35"/>
      <c r="F300" s="35"/>
      <c r="G300" s="35"/>
      <c r="H300" s="35"/>
      <c r="I300" s="35"/>
      <c r="J300" s="35"/>
      <c r="K300" s="35"/>
      <c r="L300" s="35"/>
      <c r="M300" s="35"/>
      <c r="N300" s="35"/>
      <c r="O300" s="35"/>
      <c r="P300" s="35"/>
      <c r="Q300" s="268"/>
      <c r="R300" s="35"/>
      <c r="S300" s="35"/>
      <c r="T300" s="35"/>
      <c r="U300" s="259"/>
      <c r="V300" s="35"/>
      <c r="W300" s="35"/>
    </row>
    <row r="301" spans="1:83" s="260" customFormat="1" ht="15">
      <c r="F301" s="357"/>
      <c r="G301" s="357"/>
      <c r="H301" s="357"/>
      <c r="I301" s="357"/>
      <c r="J301" s="357"/>
      <c r="K301" s="357"/>
      <c r="L301" s="357"/>
      <c r="Q301" s="267"/>
      <c r="U301" s="261"/>
    </row>
    <row r="302" spans="1:83" s="264" customFormat="1" ht="15" customHeight="1">
      <c r="A302" s="89"/>
      <c r="B302" s="186" t="s">
        <v>405</v>
      </c>
      <c r="C302" s="1303"/>
      <c r="D302" s="248"/>
      <c r="E302" s="454"/>
      <c r="F302" s="1304"/>
      <c r="G302" s="1165">
        <v>0</v>
      </c>
      <c r="H302" s="1301"/>
      <c r="I302" s="249"/>
      <c r="J302" s="393" t="s">
        <v>519</v>
      </c>
      <c r="K302" s="155"/>
      <c r="L302" s="265"/>
      <c r="M302" s="211">
        <f>mergeValue(H302)</f>
        <v>0</v>
      </c>
      <c r="N302" s="202"/>
      <c r="O302" s="202"/>
      <c r="P302" s="202"/>
      <c r="Q302" s="202"/>
      <c r="R302" s="211" t="str">
        <f>K302&amp;"("&amp;L302&amp;")"</f>
        <v>()</v>
      </c>
      <c r="S302" s="186"/>
      <c r="T302" s="186"/>
      <c r="U302" s="247"/>
      <c r="V302" s="186"/>
      <c r="W302" s="186"/>
      <c r="X302" s="186"/>
      <c r="Y302" s="263"/>
      <c r="Z302" s="263"/>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63"/>
      <c r="BW302" s="263"/>
      <c r="BX302" s="263"/>
      <c r="BY302" s="263"/>
      <c r="BZ302" s="263"/>
      <c r="CA302" s="263"/>
      <c r="CB302" s="263"/>
      <c r="CC302" s="263"/>
      <c r="CD302" s="263"/>
      <c r="CE302" s="263"/>
    </row>
    <row r="303" spans="1:83" s="264" customFormat="1" ht="15" customHeight="1">
      <c r="A303" s="89"/>
      <c r="B303" s="89"/>
      <c r="C303" s="1303"/>
      <c r="D303" s="248"/>
      <c r="E303" s="454"/>
      <c r="F303" s="1304"/>
      <c r="G303" s="1165"/>
      <c r="H303" s="1301"/>
      <c r="I303" s="250"/>
      <c r="J303" s="250"/>
      <c r="K303" s="155" t="s">
        <v>4</v>
      </c>
      <c r="L303" s="265"/>
      <c r="M303" s="202"/>
      <c r="N303" s="202"/>
      <c r="O303" s="202"/>
      <c r="P303" s="202"/>
      <c r="Q303" s="211"/>
      <c r="R303" s="202"/>
      <c r="S303" s="186"/>
      <c r="T303" s="186"/>
      <c r="U303" s="247"/>
      <c r="V303" s="186"/>
      <c r="W303" s="186"/>
      <c r="X303" s="186"/>
      <c r="Y303" s="263"/>
      <c r="Z303" s="263"/>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c r="BO303" s="226"/>
      <c r="BP303" s="226"/>
      <c r="BQ303" s="226"/>
      <c r="BR303" s="226"/>
      <c r="BS303" s="226"/>
      <c r="BT303" s="226"/>
      <c r="BU303" s="226"/>
      <c r="BV303" s="263"/>
      <c r="BW303" s="263"/>
      <c r="BX303" s="263"/>
      <c r="BY303" s="263"/>
      <c r="BZ303" s="263"/>
      <c r="CA303" s="263"/>
      <c r="CB303" s="263"/>
      <c r="CC303" s="263"/>
      <c r="CD303" s="263"/>
      <c r="CE303" s="263"/>
    </row>
    <row r="304" spans="1:83" s="260" customFormat="1" ht="15">
      <c r="Q304" s="267"/>
      <c r="U304" s="261"/>
    </row>
    <row r="305" spans="1:83" s="260" customFormat="1" ht="15">
      <c r="A305" s="35" t="s">
        <v>407</v>
      </c>
      <c r="B305" s="35"/>
      <c r="C305" s="35"/>
      <c r="D305" s="35"/>
      <c r="E305" s="35"/>
      <c r="F305" s="35"/>
      <c r="G305" s="35"/>
      <c r="H305" s="35"/>
      <c r="I305" s="35"/>
      <c r="J305" s="35"/>
      <c r="K305" s="35"/>
      <c r="L305" s="35"/>
      <c r="M305" s="35"/>
      <c r="N305" s="35"/>
      <c r="O305" s="35"/>
      <c r="P305" s="35"/>
      <c r="Q305" s="268"/>
      <c r="R305" s="35"/>
      <c r="S305" s="35"/>
      <c r="T305" s="35"/>
      <c r="U305" s="259"/>
      <c r="V305" s="35"/>
      <c r="W305" s="35"/>
    </row>
    <row r="306" spans="1:83" s="260" customFormat="1" ht="15">
      <c r="Q306" s="267"/>
      <c r="U306" s="261"/>
    </row>
    <row r="307" spans="1:83" s="264" customFormat="1" ht="15" customHeight="1">
      <c r="A307" s="89"/>
      <c r="B307" s="186" t="s">
        <v>405</v>
      </c>
      <c r="C307" s="397"/>
      <c r="D307" s="260"/>
      <c r="E307" s="455"/>
      <c r="F307" s="260"/>
      <c r="G307" s="260"/>
      <c r="H307" s="260"/>
      <c r="I307" s="220"/>
      <c r="J307" s="188">
        <v>0</v>
      </c>
      <c r="K307" s="396"/>
      <c r="L307" s="246"/>
      <c r="M307" s="211">
        <f>mergeValue(H307)</f>
        <v>0</v>
      </c>
      <c r="N307" s="202"/>
      <c r="O307" s="202"/>
      <c r="P307" s="202"/>
      <c r="Q307" s="202"/>
      <c r="R307" s="211" t="str">
        <f>K307&amp;" ("&amp;L307&amp;")"</f>
        <v xml:space="preserve"> ()</v>
      </c>
      <c r="S307" s="186"/>
      <c r="T307" s="186"/>
      <c r="U307" s="247"/>
      <c r="V307" s="186"/>
      <c r="W307" s="186"/>
      <c r="X307" s="186"/>
      <c r="Y307" s="263"/>
      <c r="Z307" s="263"/>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63"/>
      <c r="BW307" s="263"/>
      <c r="BX307" s="263"/>
      <c r="BY307" s="263"/>
      <c r="BZ307" s="263"/>
      <c r="CA307" s="263"/>
      <c r="CB307" s="263"/>
      <c r="CC307" s="263"/>
      <c r="CD307" s="263"/>
      <c r="CE307" s="263"/>
    </row>
    <row r="309" spans="1:83" ht="11.25"/>
    <row r="310" spans="1:83" s="35" customFormat="1" ht="11.25">
      <c r="A310" s="35" t="s">
        <v>453</v>
      </c>
    </row>
    <row r="311" spans="1:83" ht="11.25"/>
    <row r="312" spans="1:83" s="36" customFormat="1" ht="20.100000000000001" customHeight="1">
      <c r="A312" s="97"/>
      <c r="B312" s="186"/>
      <c r="C312" s="86"/>
      <c r="D312" s="187"/>
      <c r="E312" s="291"/>
      <c r="F312" s="287"/>
      <c r="G312" s="292"/>
      <c r="I312" s="211"/>
      <c r="J312" s="211"/>
    </row>
    <row r="313" spans="1:83" ht="11.25"/>
    <row r="314" spans="1:83" ht="11.25"/>
    <row r="315" spans="1:83" s="35" customFormat="1" ht="11.25">
      <c r="A315" s="35" t="s">
        <v>468</v>
      </c>
    </row>
    <row r="316" spans="1:83" ht="11.25"/>
    <row r="317" spans="1:83" s="36" customFormat="1" ht="20.100000000000001" customHeight="1">
      <c r="A317" s="284"/>
      <c r="B317" s="186"/>
      <c r="C317" s="86"/>
      <c r="D317" s="187"/>
      <c r="E317" s="295"/>
      <c r="F317" s="294" t="s">
        <v>458</v>
      </c>
      <c r="G317" s="294" t="s">
        <v>458</v>
      </c>
      <c r="H317" s="313"/>
      <c r="I317" s="211"/>
      <c r="K317" s="211"/>
      <c r="L317" s="211"/>
    </row>
    <row r="318" spans="1:83" ht="11.25"/>
    <row r="319" spans="1:83" ht="11.25"/>
    <row r="320" spans="1:83" s="35" customFormat="1" ht="11.25">
      <c r="A320" s="35" t="s">
        <v>469</v>
      </c>
    </row>
    <row r="321" spans="1:12" ht="11.25"/>
    <row r="322" spans="1:12" s="36" customFormat="1" ht="20.100000000000001" customHeight="1">
      <c r="A322" s="284"/>
      <c r="B322" s="186"/>
      <c r="C322" s="86"/>
      <c r="D322" s="187"/>
      <c r="E322" s="295"/>
      <c r="F322" s="294" t="s">
        <v>458</v>
      </c>
      <c r="G322" s="412"/>
      <c r="H322" s="294" t="s">
        <v>458</v>
      </c>
      <c r="I322" s="211"/>
      <c r="K322" s="211"/>
      <c r="L322" s="211"/>
    </row>
    <row r="323" spans="1:12" ht="11.25"/>
    <row r="324" spans="1:12" ht="11.25"/>
    <row r="325" spans="1:12" s="35" customFormat="1" ht="11.25">
      <c r="A325" s="35" t="s">
        <v>470</v>
      </c>
    </row>
    <row r="326" spans="1:12" ht="11.25"/>
    <row r="327" spans="1:12" s="36" customFormat="1" ht="20.100000000000001" customHeight="1">
      <c r="A327" s="284"/>
      <c r="B327" s="186"/>
      <c r="C327" s="86"/>
      <c r="D327" s="187"/>
      <c r="E327" s="302">
        <f>E326</f>
        <v>0</v>
      </c>
      <c r="F327" s="294" t="s">
        <v>458</v>
      </c>
      <c r="G327" s="412"/>
      <c r="H327" s="294" t="s">
        <v>458</v>
      </c>
      <c r="I327" s="211"/>
      <c r="K327" s="211"/>
      <c r="L327" s="211"/>
    </row>
    <row r="328" spans="1:12" s="36" customFormat="1" ht="14.25">
      <c r="A328" s="284"/>
      <c r="B328" s="186"/>
      <c r="C328" s="86"/>
      <c r="D328" s="101"/>
      <c r="E328" s="303"/>
      <c r="F328" s="304"/>
      <c r="G328"/>
      <c r="H328" s="304"/>
      <c r="I328" s="211"/>
      <c r="K328" s="211"/>
      <c r="L328" s="211"/>
    </row>
    <row r="330" spans="1:12" s="35" customFormat="1" ht="11.25">
      <c r="A330" s="35" t="s">
        <v>471</v>
      </c>
    </row>
    <row r="331" spans="1:12" ht="11.25"/>
    <row r="332" spans="1:12" s="36" customFormat="1" ht="20.100000000000001" customHeight="1">
      <c r="A332" s="284"/>
      <c r="B332" s="186"/>
      <c r="C332" s="86"/>
      <c r="D332" s="187"/>
      <c r="E332" s="302">
        <f>E331</f>
        <v>0</v>
      </c>
      <c r="F332" s="294" t="s">
        <v>458</v>
      </c>
      <c r="G332" s="305"/>
      <c r="H332" s="294" t="s">
        <v>458</v>
      </c>
      <c r="I332" s="211"/>
      <c r="K332" s="211"/>
      <c r="L332" s="211"/>
    </row>
    <row r="335" spans="1:12" s="35" customFormat="1" ht="17.100000000000001" customHeight="1">
      <c r="A335" s="35" t="s">
        <v>507</v>
      </c>
    </row>
    <row r="337" spans="1:20" s="190" customFormat="1" ht="409.5">
      <c r="A337" s="1211">
        <v>1</v>
      </c>
      <c r="B337" s="213"/>
      <c r="C337" s="213"/>
      <c r="D337" s="213"/>
      <c r="F337" s="333" t="str">
        <f>"2." &amp;mergeValue(A337)</f>
        <v>2.1</v>
      </c>
      <c r="G337" s="415" t="s">
        <v>494</v>
      </c>
      <c r="H337" s="316"/>
      <c r="I337" s="196" t="s">
        <v>591</v>
      </c>
      <c r="J337" s="332"/>
      <c r="K337" s="213"/>
      <c r="L337" s="213"/>
      <c r="M337" s="213"/>
      <c r="N337" s="213"/>
      <c r="O337" s="213"/>
      <c r="P337" s="213"/>
      <c r="Q337" s="213"/>
      <c r="R337" s="213"/>
      <c r="S337" s="213"/>
      <c r="T337" s="213"/>
    </row>
    <row r="338" spans="1:20" s="190" customFormat="1" ht="90">
      <c r="A338" s="1211"/>
      <c r="B338" s="213"/>
      <c r="C338" s="213"/>
      <c r="D338" s="213"/>
      <c r="F338" s="333" t="str">
        <f>"3." &amp;mergeValue(A338)</f>
        <v>3.1</v>
      </c>
      <c r="G338" s="415" t="s">
        <v>495</v>
      </c>
      <c r="H338" s="316"/>
      <c r="I338" s="196" t="s">
        <v>589</v>
      </c>
      <c r="J338" s="332"/>
      <c r="K338" s="213"/>
      <c r="L338" s="213"/>
      <c r="M338" s="213"/>
      <c r="N338" s="213"/>
      <c r="O338" s="213"/>
      <c r="P338" s="213"/>
      <c r="Q338" s="213"/>
      <c r="R338" s="213"/>
      <c r="S338" s="213"/>
      <c r="T338" s="213"/>
    </row>
    <row r="339" spans="1:20" s="190" customFormat="1" ht="45">
      <c r="A339" s="1211"/>
      <c r="B339" s="213"/>
      <c r="C339" s="213"/>
      <c r="D339" s="213"/>
      <c r="F339" s="333" t="str">
        <f>"4."&amp;mergeValue(A339)</f>
        <v>4.1</v>
      </c>
      <c r="G339" s="415" t="s">
        <v>496</v>
      </c>
      <c r="H339" s="317" t="s">
        <v>458</v>
      </c>
      <c r="I339" s="196"/>
      <c r="J339" s="332"/>
      <c r="K339" s="213"/>
      <c r="L339" s="213"/>
      <c r="M339" s="213"/>
      <c r="N339" s="213"/>
      <c r="O339" s="213"/>
      <c r="P339" s="213"/>
      <c r="Q339" s="213"/>
      <c r="R339" s="213"/>
      <c r="S339" s="213"/>
      <c r="T339" s="213"/>
    </row>
    <row r="340" spans="1:20" s="190" customFormat="1" ht="101.25">
      <c r="A340" s="1211"/>
      <c r="B340" s="1211">
        <v>1</v>
      </c>
      <c r="C340" s="340"/>
      <c r="D340" s="340"/>
      <c r="F340" s="333" t="str">
        <f>"4."&amp;mergeValue(A340) &amp;"."&amp;mergeValue(B340)</f>
        <v>4.1.1</v>
      </c>
      <c r="G340" s="323" t="s">
        <v>593</v>
      </c>
      <c r="H340" s="316" t="str">
        <f>IF(region_name="","",region_name)</f>
        <v>Нижегородская область</v>
      </c>
      <c r="I340" s="196" t="s">
        <v>499</v>
      </c>
      <c r="J340" s="332"/>
      <c r="K340" s="213"/>
      <c r="L340" s="213"/>
      <c r="M340" s="213"/>
      <c r="N340" s="213"/>
      <c r="O340" s="213"/>
      <c r="P340" s="213"/>
      <c r="Q340" s="213"/>
      <c r="R340" s="213"/>
      <c r="S340" s="213"/>
      <c r="T340" s="213"/>
    </row>
    <row r="341" spans="1:20" s="190" customFormat="1" ht="191.25">
      <c r="A341" s="1211"/>
      <c r="B341" s="1211"/>
      <c r="C341" s="1211">
        <v>1</v>
      </c>
      <c r="D341" s="340"/>
      <c r="F341" s="333" t="str">
        <f>"4."&amp;mergeValue(A341) &amp;"."&amp;mergeValue(B341)&amp;"."&amp;mergeValue(C341)</f>
        <v>4.1.1.1</v>
      </c>
      <c r="G341" s="339" t="s">
        <v>497</v>
      </c>
      <c r="H341" s="316"/>
      <c r="I341" s="196" t="s">
        <v>500</v>
      </c>
      <c r="J341" s="332"/>
      <c r="K341" s="213"/>
      <c r="L341" s="213"/>
      <c r="M341" s="213"/>
      <c r="N341" s="213"/>
      <c r="O341" s="213"/>
      <c r="P341" s="213"/>
      <c r="Q341" s="213"/>
      <c r="R341" s="213"/>
      <c r="S341" s="213"/>
      <c r="T341" s="213"/>
    </row>
    <row r="342" spans="1:20" s="190" customFormat="1" ht="33.75" customHeight="1">
      <c r="A342" s="1211"/>
      <c r="B342" s="1211"/>
      <c r="C342" s="1211"/>
      <c r="D342" s="340">
        <v>1</v>
      </c>
      <c r="F342" s="333" t="str">
        <f>"4."&amp;mergeValue(A342) &amp;"."&amp;mergeValue(B342)&amp;"."&amp;mergeValue(C342)&amp;"."&amp;mergeValue(D342)</f>
        <v>4.1.1.1.1</v>
      </c>
      <c r="G342" s="418" t="s">
        <v>498</v>
      </c>
      <c r="H342" s="316"/>
      <c r="I342" s="1212" t="s">
        <v>592</v>
      </c>
      <c r="J342" s="332"/>
      <c r="K342" s="213"/>
      <c r="L342" s="213"/>
      <c r="M342" s="213"/>
      <c r="N342" s="213"/>
      <c r="O342" s="213"/>
      <c r="P342" s="213"/>
      <c r="Q342" s="213"/>
      <c r="R342" s="213"/>
      <c r="S342" s="213"/>
      <c r="T342" s="213"/>
    </row>
    <row r="343" spans="1:20" s="190" customFormat="1" ht="18.75">
      <c r="A343" s="1211"/>
      <c r="B343" s="1211"/>
      <c r="C343" s="1211"/>
      <c r="D343" s="340"/>
      <c r="F343" s="422"/>
      <c r="G343" s="423" t="s">
        <v>4</v>
      </c>
      <c r="H343" s="424"/>
      <c r="I343" s="1212"/>
      <c r="J343" s="332"/>
      <c r="K343" s="213"/>
      <c r="L343" s="213"/>
      <c r="M343" s="213"/>
      <c r="N343" s="213"/>
      <c r="O343" s="213"/>
      <c r="P343" s="213"/>
      <c r="Q343" s="213"/>
      <c r="R343" s="213"/>
      <c r="S343" s="213"/>
      <c r="T343" s="213"/>
    </row>
    <row r="344" spans="1:20" s="190" customFormat="1" ht="18.75">
      <c r="A344" s="1211"/>
      <c r="B344" s="1211"/>
      <c r="C344" s="340"/>
      <c r="D344" s="340"/>
      <c r="F344" s="336"/>
      <c r="G344" s="149" t="s">
        <v>403</v>
      </c>
      <c r="H344" s="337"/>
      <c r="I344" s="338"/>
      <c r="J344" s="332"/>
      <c r="K344" s="213"/>
      <c r="L344" s="213"/>
      <c r="M344" s="213"/>
      <c r="N344" s="213"/>
      <c r="O344" s="213"/>
      <c r="P344" s="213"/>
      <c r="Q344" s="213"/>
      <c r="R344" s="213"/>
      <c r="S344" s="213"/>
      <c r="T344" s="213"/>
    </row>
    <row r="345" spans="1:20" s="190" customFormat="1" ht="18.75">
      <c r="A345" s="1211"/>
      <c r="B345" s="213"/>
      <c r="C345" s="213"/>
      <c r="D345" s="213"/>
      <c r="F345" s="336"/>
      <c r="G345" s="155" t="s">
        <v>506</v>
      </c>
      <c r="H345" s="337"/>
      <c r="I345" s="338"/>
      <c r="J345" s="332"/>
      <c r="K345" s="213"/>
      <c r="L345" s="213"/>
      <c r="M345" s="213"/>
      <c r="N345" s="213"/>
      <c r="O345" s="213"/>
      <c r="P345" s="213"/>
      <c r="Q345" s="213"/>
      <c r="R345" s="213"/>
      <c r="S345" s="213"/>
      <c r="T345" s="213"/>
    </row>
    <row r="346" spans="1:20" s="190" customFormat="1" ht="18.75">
      <c r="A346" s="213"/>
      <c r="B346" s="213"/>
      <c r="C346" s="213"/>
      <c r="D346" s="213"/>
      <c r="F346" s="336"/>
      <c r="G346" s="165" t="s">
        <v>505</v>
      </c>
      <c r="H346" s="337"/>
      <c r="I346" s="338"/>
      <c r="J346" s="332"/>
      <c r="K346" s="213"/>
      <c r="L346" s="213"/>
      <c r="M346" s="213"/>
      <c r="N346" s="213"/>
      <c r="O346" s="213"/>
      <c r="P346" s="213"/>
      <c r="Q346" s="213"/>
      <c r="R346" s="213"/>
      <c r="S346" s="213"/>
      <c r="T346" s="213"/>
    </row>
  </sheetData>
  <sheetProtection formatColumns="0" formatRows="0"/>
  <dataConsolidate/>
  <mergeCells count="321">
    <mergeCell ref="O182:W182"/>
    <mergeCell ref="T131:T132"/>
    <mergeCell ref="O148:V148"/>
    <mergeCell ref="T149:T150"/>
    <mergeCell ref="R149:R150"/>
    <mergeCell ref="U149:U150"/>
    <mergeCell ref="O146:V146"/>
    <mergeCell ref="O128:V128"/>
    <mergeCell ref="O130:V130"/>
    <mergeCell ref="W149:W151"/>
    <mergeCell ref="O165:V165"/>
    <mergeCell ref="O166:V166"/>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O68:V68"/>
    <mergeCell ref="O69:V69"/>
    <mergeCell ref="R73:R74"/>
    <mergeCell ref="S73:S74"/>
    <mergeCell ref="T73:T74"/>
    <mergeCell ref="Y91:Y92"/>
    <mergeCell ref="Z91:Z92"/>
    <mergeCell ref="AA91:AA92"/>
    <mergeCell ref="CH91:CH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W27:W29"/>
    <mergeCell ref="R37:R38"/>
    <mergeCell ref="T37:T38"/>
    <mergeCell ref="P28:Q28"/>
    <mergeCell ref="W37:W39"/>
    <mergeCell ref="O28:O29"/>
    <mergeCell ref="O30:U30"/>
    <mergeCell ref="U27:U29"/>
    <mergeCell ref="J36:J39"/>
    <mergeCell ref="U37:U38"/>
    <mergeCell ref="A31:A44"/>
    <mergeCell ref="B32:B43"/>
    <mergeCell ref="C33:C42"/>
    <mergeCell ref="D34:D41"/>
    <mergeCell ref="O31:V31"/>
    <mergeCell ref="O32:V32"/>
    <mergeCell ref="O33:V33"/>
    <mergeCell ref="O34:V34"/>
    <mergeCell ref="O35:V35"/>
    <mergeCell ref="O36:V36"/>
    <mergeCell ref="E35:E40"/>
    <mergeCell ref="F36:F39"/>
    <mergeCell ref="I35:I40"/>
    <mergeCell ref="D196:D201"/>
    <mergeCell ref="E197:E200"/>
    <mergeCell ref="P9:P10"/>
    <mergeCell ref="Q9:Q10"/>
    <mergeCell ref="R9:R10"/>
    <mergeCell ref="S9:S10"/>
    <mergeCell ref="Q15:Q16"/>
    <mergeCell ref="R15:R16"/>
    <mergeCell ref="S15:S16"/>
    <mergeCell ref="E9:E13"/>
    <mergeCell ref="N9:N11"/>
    <mergeCell ref="K9:K12"/>
    <mergeCell ref="J9:J12"/>
    <mergeCell ref="F9:F13"/>
    <mergeCell ref="E15:E19"/>
    <mergeCell ref="I15:I18"/>
    <mergeCell ref="M9:M11"/>
    <mergeCell ref="F15:F19"/>
    <mergeCell ref="G9:G13"/>
    <mergeCell ref="H9:H12"/>
    <mergeCell ref="G15:G19"/>
    <mergeCell ref="I88:I95"/>
    <mergeCell ref="G109:G112"/>
    <mergeCell ref="F108:F113"/>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S149:S150"/>
    <mergeCell ref="O161:V161"/>
    <mergeCell ref="O162:V162"/>
    <mergeCell ref="D70:D77"/>
    <mergeCell ref="E71:E76"/>
    <mergeCell ref="A85:A98"/>
    <mergeCell ref="B86:B97"/>
    <mergeCell ref="C87:C96"/>
    <mergeCell ref="D88:D95"/>
    <mergeCell ref="E89:E94"/>
    <mergeCell ref="A49:A62"/>
    <mergeCell ref="B50:B61"/>
    <mergeCell ref="C51:C60"/>
    <mergeCell ref="D52:D59"/>
    <mergeCell ref="O67:V67"/>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R131:R132"/>
    <mergeCell ref="I108:I11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297:D298"/>
    <mergeCell ref="E297:E298"/>
    <mergeCell ref="BC91:BC92"/>
    <mergeCell ref="BD91:BD92"/>
    <mergeCell ref="O49:V49"/>
    <mergeCell ref="O50:V50"/>
    <mergeCell ref="O51:V51"/>
    <mergeCell ref="O52:V52"/>
    <mergeCell ref="O53:V53"/>
    <mergeCell ref="O54:V54"/>
    <mergeCell ref="O70:V70"/>
    <mergeCell ref="O71:V71"/>
    <mergeCell ref="O72:V72"/>
    <mergeCell ref="AT91:AT92"/>
    <mergeCell ref="AU91:AU92"/>
    <mergeCell ref="AV91:AV92"/>
    <mergeCell ref="AW91:AW92"/>
    <mergeCell ref="AM91:AM92"/>
    <mergeCell ref="AN91:AN92"/>
    <mergeCell ref="AO91:AO92"/>
    <mergeCell ref="AP91:AP92"/>
    <mergeCell ref="AF91:AF92"/>
    <mergeCell ref="AG91:AG92"/>
    <mergeCell ref="AH91:AH92"/>
    <mergeCell ref="AI91:AI92"/>
    <mergeCell ref="AB91:AB92"/>
    <mergeCell ref="CC91:CC92"/>
    <mergeCell ref="CD91:CD92"/>
    <mergeCell ref="CE91:CE92"/>
    <mergeCell ref="CF91:CF92"/>
    <mergeCell ref="O85:CG85"/>
    <mergeCell ref="O86:CG86"/>
    <mergeCell ref="O87:CG87"/>
    <mergeCell ref="O88:CG88"/>
    <mergeCell ref="O89:CG89"/>
    <mergeCell ref="O90:CG90"/>
    <mergeCell ref="BV91:BV92"/>
    <mergeCell ref="BW91:BW92"/>
    <mergeCell ref="BX91:BX92"/>
    <mergeCell ref="BY91:BY92"/>
    <mergeCell ref="BO91:BO92"/>
    <mergeCell ref="BP91:BP92"/>
    <mergeCell ref="BQ91:BQ92"/>
    <mergeCell ref="BR91:BR92"/>
    <mergeCell ref="BH91:BH92"/>
    <mergeCell ref="BI91:BI92"/>
    <mergeCell ref="BJ91:BJ92"/>
    <mergeCell ref="BK91:BK92"/>
    <mergeCell ref="BA91:BA92"/>
    <mergeCell ref="BB91:BB9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YP85:WYP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MD85:MD91 VZ85:VZ91 AFV85:AFV91 APR85:APR91 AZN85:AZN91 BJJ85:BJJ91 BTF85:BTF91 CDB85:CDB91 CMX85:CMX91 CWT85:CWT91 DGP85:DGP91 DQL85:DQL91 EAH85:EAH91 EKD85:EKD91 ETZ85:ETZ91 FDV85:FDV91 FNR85:FNR91 FXN85:FXN91 GHJ85:GHJ91 GRF85:GRF91 HBB85:HBB91 HKX85:HKX91 HUT85:HUT91 IEP85:IEP91 IOL85:IOL91 IYH85:IYH91 JID85:JID91 JRZ85:JRZ91 KBV85:KBV91 KLR85:KLR91 KVN85:KVN91 LFJ85:LFJ91 LPF85:LPF91 LZB85:LZB91 MIX85:MIX91 MST85:MST91 NCP85:NCP91 NML85:NML91 NWH85:NWH91 OGD85:OGD91 OPZ85:OPZ91 OZV85:OZV91 PJR85:PJR91 PTN85:PTN91 QDJ85:QDJ91 QNF85:QNF91 QXB85:QXB91 RGX85:RGX91 RQT85:RQT91 SAP85:SAP91 SKL85:SKL91 SUH85:SUH91 TED85:TED91 TNZ85:TNZ91 TXV85:TXV91 UHR85:UHR91 URN85:URN91 VBJ85:VBJ91 VLF85:VLF91 VVB85:VVB91 WEX85:WEX91 WOT85:WOT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91 V91 AC91 AJ91 AQ91 AX91 BE91 BL91 BS91 BZ9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OR91:WOR92 WMG149 WWC37 WMG73 WWC73 WMG131 WYN91:WYN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LZ91:LZ92 VV91:VV92 AFR91:AFR92 APN91:APN92 AZJ91:AZJ92 BJF91:BJF92 BTB91:BTB92 CCX91:CCX92 CMT91:CMT92 CWP91:CWP92 DGL91:DGL92 DQH91:DQH92 EAD91:EAD92 EJZ91:EJZ92 ETV91:ETV92 FDR91:FDR92 FNN91:FNN92 FXJ91:FXJ92 GHF91:GHF92 GRB91:GRB92 HAX91:HAX92 HKT91:HKT92 HUP91:HUP92 IEL91:IEL92 IOH91:IOH92 IYD91:IYD92 JHZ91:JHZ92 JRV91:JRV92 KBR91:KBR92 KLN91:KLN92 KVJ91:KVJ92 LFF91:LFF92 LPB91:LPB92 LYX91:LYX92 MIT91:MIT92 MSP91:MSP92 NCL91:NCL92 NMH91:NMH92 NWD91:NWD92 OFZ91:OFZ92 OPV91:OPV92 OZR91:OZR92 PJN91:PJN92 PTJ91:PTJ92 QDF91:QDF92 QNB91:QNB92 QWX91:QWX92 RGT91:RGT92 RQP91:RQP92 SAL91:SAL92 SKH91:SKH92 SUD91:SUD92 TDZ91:TDZ92 TNV91:TNV92 TXR91:TXR92 UHN91:UHN92 URJ91:URJ92 VBF91:VBF92 VLB91:VLB92 VUX91:VUX92 WET91:WET92 WOP91:WOP92 WYL91:WYL92 MB91:MB92 VX91:VX92 AFT91:AFT92 APP91:APP92 AZL91:AZL92 BJH91:BJH92 BTD91:BTD92 CCZ91:CCZ92 CMV91:CMV92 CWR91:CWR92 DGN91:DGN92 DQJ91:DQJ92 EAF91:EAF92 EKB91:EKB92 ETX91:ETX92 FDT91:FDT92 FNP91:FNP92 FXL91:FXL92 GHH91:GHH92 GRD91:GRD92 HAZ91:HAZ92 HKV91:HKV92 HUR91:HUR92 IEN91:IEN92 IOJ91:IOJ92 IYF91:IYF92 JIB91:JIB92 JRX91:JRX92 KBT91:KBT92 KLP91:KLP92 KVL91:KVL92 LFH91:LFH92 LPD91:LPD92 LYZ91:LYZ92 MIV91:MIV92 MSR91:MSR92 NCN91:NCN92 NMJ91:NMJ92 NWF91:NWF92 OGB91:OGB92 OPX91:OPX92 OZT91:OZT92 PJP91:PJP92 PTL91:PTL92 QDH91:QDH92 QND91:QND92 QWZ91:QWZ92 RGV91:RGV92 RQR91:RQR92 SAN91:SAN92 SKJ91:SKJ92 SUF91:SUF92 TEB91:TEB92 TNX91:TNX92 TXT91:TXT92 UHP91:UHP92 URL91:URL92 VBH91:VBH92 VLD91:VLD92 VUZ91:VUZ92 WEV91:WEV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Z91:Z92 AB91:AB92 AG91:AG92 AI91:AI92 AN91:AN92 AP91:AP92 AU91:AU92 AW91:AW92 BB91:BB92 BD91:BD92 BI91:BI92 BK91:BK92 BP91:BP92 BR91:BR92 BW91:BW92 BY91:BY92 CD91:CD92 CF91:CF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OO91:WOO92 WYK91:WYK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MA91:MA92 VW91:VW92 AFS91:AFS92 APO91:APO92 AZK91:AZK92 BJG91:BJG92 BTC91:BTC92 CCY91:CCY92 CMU91:CMU92 CWQ91:CWQ92 DGM91:DGM92 DQI91:DQI92 EAE91:EAE92 EKA91:EKA92 ETW91:ETW92 FDS91:FDS92 FNO91:FNO92 FXK91:FXK92 GHG91:GHG92 GRC91:GRC92 HAY91:HAY92 HKU91:HKU92 HUQ91:HUQ92 IEM91:IEM92 IOI91:IOI92 IYE91:IYE92 JIA91:JIA92 JRW91:JRW92 KBS91:KBS92 KLO91:KLO92 KVK91:KVK92 LFG91:LFG92 LPC91:LPC92 LYY91:LYY92 MIU91:MIU92 MSQ91:MSQ92 NCM91:NCM92 NMI91:NMI92 NWE91:NWE92 OGA91:OGA92 OPW91:OPW92 OZS91:OZS92 PJO91:PJO92 PTK91:PTK92 QDG91:QDG92 QNC91:QNC92 QWY91:QWY92 RGU91:RGU92 RQQ91:RQQ92 SAM91:SAM92 SKI91:SKI92 SUE91:SUE92 TEA91:TEA92 TNW91:TNW92 TXS91:TXS92 UHO91:UHO92 URK91:URK92 VBG91:VBG92 VLC91:VLC92 VUY91:VUY92 WEU91:WEU92 WOQ91:WOQ92 WYM91:WYM92 R91:R92 LY91:LY92 VU91:VU92 AFQ91:AFQ92 APM91:APM92 AZI91:AZI92 BJE91:BJE92 BTA91:BTA92 CCW91:CCW92 CMS91:CMS92 CWO91:CWO92 DGK91:DGK92 DQG91:DQG92 EAC91:EAC92 EJY91:EJY92 ETU91:ETU92 FDQ91:FDQ92 FNM91:FNM92 FXI91:FXI92 GHE91:GHE92 GRA91:GRA92 HAW91:HAW92 HKS91:HKS92 HUO91:HUO92 IEK91:IEK92 IOG91:IOG92 IYC91:IYC92 JHY91:JHY92 JRU91:JRU92 KBQ91:KBQ92 KLM91:KLM92 KVI91:KVI92 LFE91:LFE92 LPA91:LPA92 LYW91:LYW92 MIS91:MIS92 MSO91:MSO92 NCK91:NCK92 NMG91:NMG92 NWC91:NWC92 OFY91:OFY92 OPU91:OPU92 OZQ91:OZQ92 PJM91:PJM92 PTI91:PTI92 QDE91:QDE92 QNA91:QNA92 QWW91:QWW92 RGS91:RGS92 RQO91:RQO92 SAK91:SAK92 SKG91:SKG92 SUC91:SUC92 TDY91:TDY92 TNU91:TNU92 TXQ91:TXQ92 UHM91:UHM92 URI91:URI92 VBE91:VBE92 VLA91:VLA92 VUW91:VUW92 WES91:WES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AA91:AA92 Y91:Y92 AH91:AH92 AF91:AF92 AO91:AO92 AM91:AM92 AV91:AV92 AT91:AT92 BC91:BC92 BA91:BA92 BJ91:BJ92 BH91:BH92 BQ91:BQ92 BO91:BO92 BX91:BX92 BV91:BV92 CE91:CE92 CC91:CC92"/>
    <dataValidation allowBlank="1" promptTitle="checkPeriodRange" sqref="WWD109:WWD110 WVY38 WVY74 WVY132 WYJ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LX92 VT92 AFP92 APL92 AZH92 BJD92 BSZ92 CCV92 CMR92 CWN92 DGJ92 DQF92 EAB92 EJX92 ETT92 FDP92 FNL92 FXH92 GHD92 GQZ92 HAV92 HKR92 HUN92 IEJ92 IOF92 IYB92 JHX92 JRT92 KBP92 KLL92 KVH92 LFD92 LOZ92 LYV92 MIR92 MSN92 NCJ92 NMF92 NWB92 OFX92 OPT92 OZP92 PJL92 PTH92 QDD92 QMZ92 QWV92 RGR92 RQN92 SAJ92 SKF92 SUB92 TDX92 TNT92 TXP92 UHL92 URH92 VBD92 VKZ92 VUV92 WER92 WON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AS92 AZ92 BG92 BN92 BU92 CB9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YH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LV90 VR90 AFN90 APJ90 AZF90 BJB90 BSX90 CCT90 CMP90 CWL90 DGH90 DQD90 DZZ90 EJV90 ETR90 FDN90 FNJ90 FXF90 GHB90 GQX90 HAT90 HKP90 HUL90 IEH90 IOD90 IXZ90 JHV90 JRR90 KBN90 KLJ90 KVF90 LFB90 LOX90 LYT90 MIP90 MSL90 NCH90 NMD90 NVZ90 OFV90 OPR90 OZN90 PJJ90 PTF90 QDB90 QMX90 QWT90 RGP90 RQL90 SAH90 SKD90 STZ90 TDV90 TNR90 TXN90 UHJ90 URF90 VBB90 VKX90 VUT90 WEP90 WOL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YF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LT91 VP91 AFL91 APH91 AZD91 BIZ91 BSV91 CCR91 CMN91 CWJ91 DGF91 DQB91 DZX91 EJT91 ETP91 FDL91 FNH91 FXD91 GGZ91 GQV91 HAR91 HKN91 HUJ91 IEF91 IOB91 IXX91 JHT91 JRP91 KBL91 KLH91 KVD91 LEZ91 LOV91 LYR91 MIN91 MSJ91 NCF91 NMB91 NVX91 OFT91 OPP91 OZL91 PJH91 PTD91 QCZ91 QMV91 QWR91 RGN91 RQJ91 SAF91 SKB91 STX91 TDT91 TNP91 TXL91 UHH91 URD91 VAZ91 VKV91 VUR91 WEN91 WOJ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YE94:WYP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LS94:MD95 VO94:VZ95 AFK94:AFV95 APG94:APR95 AZC94:AZN95 BIY94:BJJ95 BSU94:BTF95 CCQ94:CDB95 CMM94:CMX95 CWI94:CWT95 DGE94:DGP95 DQA94:DQL95 DZW94:EAH95 EJS94:EKD95 ETO94:ETZ95 FDK94:FDV95 FNG94:FNR95 FXC94:FXN95 GGY94:GHJ95 GQU94:GRF95 HAQ94:HBB95 HKM94:HKX95 HUI94:HUT95 IEE94:IEP95 IOA94:IOL95 IXW94:IYH95 JHS94:JID95 JRO94:JRZ95 KBK94:KBV95 KLG94:KLR95 KVC94:KVN95 LEY94:LFJ95 LOU94:LPF95 LYQ94:LZB95 MIM94:MIX95 MSI94:MST95 NCE94:NCP95 NMA94:NML95 NVW94:NWH95 OFS94:OGD95 OPO94:OPZ95 OZK94:OZV95 PJG94:PJR95 PTC94:PTN95 QCY94:QDJ95 QMU94:QNF95 QWQ94:QXB95 RGM94:RGX95 RQI94:RQT95 SAE94:SAP95 SKA94:SKL95 STW94:SUH95 TDS94:TED95 TNO94:TNZ95 TXK94:TXV95 UHG94:UHR95 URC94:URN95 VAY94:VBJ95 VKU94:VLF95 VUQ94:VVB95 WEM94:WEX95 WOI94:WOT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LS93:MD93 VO93:VZ93 AFK93:AFV93 APG93:APR93 AZC93:AZN93 BIY93:BJJ93 BSU93:BTF93 CCQ93:CDB93 CMM93:CMX93 CWI93:CWT93 DGE93:DGP93 DQA93:DQL93 DZW93:EAH93 EJS93:EKD93 ETO93:ETZ93 FDK93:FDV93 FNG93:FNR93 FXC93:FXN93 GGY93:GHJ93 GQU93:GRF93 HAQ93:HBB93 HKM93:HKX93 HUI93:HUT93 IEE93:IEP93 IOA93:IOL93 IXW93:IYH93 JHS93:JID93 JRO93:JRZ93 KBK93:KBV93 KLG93:KLR93 KVC93:KVN93 LEY93:LFJ93 LOU93:LPF93 LYQ93:LZB93 MIM93:MIX93 MSI93:MST93 NCE93:NCP93 NMA93:NML93 NVW93:NWH93 OFS93:OGD93 OPO93:OPZ93 OZK93:OZV93 PJG93:PJR93 PTC93:PTN93 QCY93:QDJ93 QMU93:QNF93 QWQ93:QXB93 RGM93:RGX93 RQI93:RQT93 SAE93:SAP93 SKA93:SKL93 STW93:SUH93 TDS93:TED93 TNO93:TNZ93 TXK93:TXV93 UHG93:UHR93 URC93:URN93 VAY93:VBJ93 VKU93:VLF93 VUQ93:VVB93 WEM93:WEX93 WOI93:WOT93 WYE93:WYP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YE96:WYP98 WVT99:WWE100 WOI96:WOT98 WLX99:WMI100 WEM96:WEX98 WCB99:WCM100 VUQ96:VVB98 VSF99:VSQ100 VKU96:VLF98 VIJ99:VIU100 VAY96:VBJ98 UYN99:UYY100 URC96:URN98 UOR99:UPC100 UHG96:UHR98 UEV99:UFG100 TXK96:TXV98 TUZ99:TVK100 TNO96:TNZ98 TLD99:TLO100 TDS96:TED98 TBH99:TBS100 STW96:SUH98 SRL99:SRW100 SKA96:SKL98 SHP99:SIA100 SAE96:SAP98 RXT99:RYE100 RQI96:RQT98 RNX99:ROI100 RGM96:RGX98 REB99:REM100 QWQ96:QXB98 QUF99:QUQ100 QMU96:QNF98 QKJ99:QKU100 QCY96:QDJ98 QAN99:QAY100 PTC96:PTN98 PQR99:PRC100 PJG96:PJR98 PGV99:PHG100 OZK96:OZV98 OWZ99:OXK100 OPO96:OPZ98 OND99:ONO100 OFS96:OGD98 ODH99:ODS100 NVW96:NWH98 NTL99:NTW100 NMA96:NML98 NJP99:NKA100 NCE96:NCP98 MZT99:NAE100 MSI96:MST98 MPX99:MQI100 MIM96:MIX98 MGB99:MGM100 LYQ96:LZB98 LWF99:LWQ100 LOU96:LPF98 LMJ99:LMU100 LEY96:LFJ98 LCN99:LCY100 KVC96:KVN98 KSR99:KTC100 KLG96:KLR98 KIV99:KJG100 KBK96:KBV98 JYZ99:JZK100 JRO96:JRZ98 JPD99:JPO100 JHS96:JID98 JFH99:JFS100 IXW96:IYH98 IVL99:IVW100 IOA96:IOL98 ILP99:IMA100 IEE96:IEP98 IBT99:ICE100 HUI96:HUT98 HRX99:HSI100 HKM96:HKX98 HIB99:HIM100 HAQ96:HBB98 GYF99:GYQ100 GQU96:GRF98 GOJ99:GOU100 GGY96:GHJ98 GEN99:GEY100 FXC96:FXN98 FUR99:FVC100 FNG96:FNR98 FKV99:FLG100 FDK96:FDV98 FAZ99:FBK100 ETO96:ETZ98 ERD99:ERO100 EJS96:EKD98 EHH99:EHS100 DZW96:EAH98 DXL99:DXW100 DQA96:DQL98 DNP99:DOA100 DGE96:DGP98 DDT99:DEE100 CWI96:CWT98 CTX99:CUI100 CMM96:CMX98 CKB99:CKM100 CCQ96:CDB98 CAF99:CAQ100 BSU96:BTF98 BQJ99:BQU100 BIY96:BJJ98 BGN99:BGY100 AZC96:AZN98 AWR99:AXC100 APG96:APR98 AMV99:ANG100 AFK96:AFV98 ACZ99:ADK100 VO96:VZ98 TD99:TO100 LS96:MD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548</v>
      </c>
      <c r="AX1" s="407" t="s">
        <v>549</v>
      </c>
      <c r="AZ1" s="1333" t="s">
        <v>582</v>
      </c>
      <c r="BA1" s="1333"/>
      <c r="BC1" s="825"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643</v>
      </c>
      <c r="P2" s="660" t="s">
        <v>42</v>
      </c>
      <c r="Q2" s="180" t="s">
        <v>3</v>
      </c>
      <c r="R2" s="183" t="s">
        <v>24</v>
      </c>
      <c r="S2" s="181" t="s">
        <v>26</v>
      </c>
      <c r="T2" s="182" t="s">
        <v>30</v>
      </c>
      <c r="U2" s="178" t="s">
        <v>36</v>
      </c>
      <c r="V2" s="1037">
        <v>1</v>
      </c>
      <c r="W2" s="458"/>
      <c r="X2" s="459" t="s">
        <v>613</v>
      </c>
      <c r="Y2" s="44" t="s">
        <v>638</v>
      </c>
      <c r="Z2" s="160"/>
      <c r="AA2" s="751" t="s">
        <v>718</v>
      </c>
      <c r="AB2" s="753" t="s">
        <v>718</v>
      </c>
      <c r="AC2" s="44" t="s">
        <v>310</v>
      </c>
      <c r="AD2" s="753" t="s">
        <v>310</v>
      </c>
      <c r="AF2" s="45" t="s">
        <v>36</v>
      </c>
      <c r="AH2" s="143" t="s">
        <v>342</v>
      </c>
      <c r="AI2" s="143" t="s">
        <v>342</v>
      </c>
      <c r="AK2" s="143" t="s">
        <v>346</v>
      </c>
      <c r="AM2" s="143" t="s">
        <v>356</v>
      </c>
      <c r="AP2" s="1132" t="s">
        <v>613</v>
      </c>
      <c r="AQ2" s="1033" t="s">
        <v>615</v>
      </c>
      <c r="AS2" s="44" t="s">
        <v>374</v>
      </c>
      <c r="AU2" s="45" t="s">
        <v>377</v>
      </c>
      <c r="AW2" s="408" t="s">
        <v>550</v>
      </c>
      <c r="AX2" s="409" t="s">
        <v>550</v>
      </c>
      <c r="AZ2" s="444" t="s">
        <v>583</v>
      </c>
      <c r="BA2" s="445" t="s">
        <v>584</v>
      </c>
      <c r="BC2" s="802"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644</v>
      </c>
      <c r="P3" s="660" t="s">
        <v>43</v>
      </c>
      <c r="Q3" s="180" t="s">
        <v>301</v>
      </c>
      <c r="R3" s="179" t="s">
        <v>303</v>
      </c>
      <c r="S3" s="181" t="s">
        <v>27</v>
      </c>
      <c r="T3" s="182" t="s">
        <v>31</v>
      </c>
      <c r="U3" s="178" t="s">
        <v>37</v>
      </c>
      <c r="V3" s="1037">
        <v>2</v>
      </c>
      <c r="W3" s="458"/>
      <c r="X3" s="459" t="s">
        <v>771</v>
      </c>
      <c r="Y3" s="44" t="s">
        <v>638</v>
      </c>
      <c r="Z3" s="160"/>
      <c r="AA3" s="751" t="s">
        <v>719</v>
      </c>
      <c r="AB3" s="753"/>
      <c r="AC3" s="44" t="s">
        <v>311</v>
      </c>
      <c r="AD3" s="753" t="s">
        <v>311</v>
      </c>
      <c r="AF3" s="45" t="s">
        <v>37</v>
      </c>
      <c r="AH3" s="143" t="s">
        <v>365</v>
      </c>
      <c r="AI3" s="143" t="s">
        <v>344</v>
      </c>
      <c r="AK3" s="143" t="s">
        <v>347</v>
      </c>
      <c r="AM3" s="143" t="s">
        <v>357</v>
      </c>
      <c r="AP3" s="1132" t="s">
        <v>772</v>
      </c>
      <c r="AQ3" s="1033" t="s">
        <v>762</v>
      </c>
      <c r="AS3" s="44" t="s">
        <v>375</v>
      </c>
      <c r="AU3" s="45" t="s">
        <v>378</v>
      </c>
      <c r="AW3" s="408" t="s">
        <v>551</v>
      </c>
      <c r="AX3" s="409" t="s">
        <v>551</v>
      </c>
      <c r="AZ3" s="146" t="s">
        <v>654</v>
      </c>
      <c r="BA3" s="179" t="s">
        <v>653</v>
      </c>
      <c r="BC3" s="802" t="s">
        <v>727</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645</v>
      </c>
      <c r="Q4" s="180" t="s">
        <v>23</v>
      </c>
      <c r="R4" s="179" t="s">
        <v>774</v>
      </c>
      <c r="S4" s="181" t="s">
        <v>28</v>
      </c>
      <c r="T4" s="182" t="s">
        <v>32</v>
      </c>
      <c r="U4" s="178" t="s">
        <v>38</v>
      </c>
      <c r="V4" s="1037">
        <v>3</v>
      </c>
      <c r="W4" s="458"/>
      <c r="X4" s="459" t="s">
        <v>762</v>
      </c>
      <c r="Y4" s="751" t="s">
        <v>638</v>
      </c>
      <c r="Z4" s="208"/>
      <c r="AC4" s="44" t="s">
        <v>312</v>
      </c>
      <c r="AD4" s="753" t="s">
        <v>312</v>
      </c>
      <c r="AF4" s="45" t="s">
        <v>38</v>
      </c>
      <c r="AH4" s="45" t="s">
        <v>368</v>
      </c>
      <c r="AK4" s="143" t="s">
        <v>348</v>
      </c>
      <c r="AM4" s="143" t="s">
        <v>358</v>
      </c>
      <c r="AP4" s="1132" t="s">
        <v>771</v>
      </c>
      <c r="AQ4" s="1033" t="s">
        <v>616</v>
      </c>
      <c r="AS4" s="44" t="s">
        <v>345</v>
      </c>
      <c r="AU4" s="45" t="s">
        <v>379</v>
      </c>
      <c r="AW4" s="408" t="s">
        <v>552</v>
      </c>
      <c r="AX4" s="409" t="s">
        <v>552</v>
      </c>
      <c r="AZ4" s="146" t="s">
        <v>664</v>
      </c>
      <c r="BA4" s="179" t="s">
        <v>663</v>
      </c>
      <c r="BC4" s="802" t="s">
        <v>728</v>
      </c>
    </row>
    <row r="5" spans="1:55" ht="33.75">
      <c r="A5" s="6" t="s">
        <v>104</v>
      </c>
      <c r="B5" s="44">
        <v>2003</v>
      </c>
      <c r="C5" s="44">
        <v>2016</v>
      </c>
      <c r="E5" s="143" t="s">
        <v>189</v>
      </c>
      <c r="F5" s="143" t="s">
        <v>229</v>
      </c>
      <c r="I5" s="143" t="s">
        <v>51</v>
      </c>
      <c r="K5" s="144" t="s">
        <v>247</v>
      </c>
      <c r="L5" s="144" t="s">
        <v>247</v>
      </c>
      <c r="M5" s="144">
        <v>4</v>
      </c>
      <c r="N5" s="657" t="s">
        <v>287</v>
      </c>
      <c r="O5" s="543" t="s">
        <v>646</v>
      </c>
      <c r="Q5" s="180" t="s">
        <v>302</v>
      </c>
      <c r="R5" s="179" t="s">
        <v>304</v>
      </c>
      <c r="T5" s="45" t="s">
        <v>33</v>
      </c>
      <c r="U5" s="178" t="s">
        <v>39</v>
      </c>
      <c r="V5" s="1037">
        <v>4</v>
      </c>
      <c r="W5" s="458"/>
      <c r="X5" s="459" t="s">
        <v>614</v>
      </c>
      <c r="Y5" s="751" t="s">
        <v>662</v>
      </c>
      <c r="Z5" s="208">
        <v>1</v>
      </c>
      <c r="AF5" s="45" t="s">
        <v>327</v>
      </c>
      <c r="AH5" s="143" t="s">
        <v>366</v>
      </c>
      <c r="AK5" s="143" t="s">
        <v>349</v>
      </c>
      <c r="AM5" s="143" t="s">
        <v>359</v>
      </c>
      <c r="AP5" s="1132" t="s">
        <v>614</v>
      </c>
      <c r="AQ5" s="1033" t="s">
        <v>617</v>
      </c>
      <c r="AU5" s="45" t="s">
        <v>380</v>
      </c>
      <c r="AW5" s="408" t="s">
        <v>553</v>
      </c>
      <c r="AX5" s="409" t="s">
        <v>553</v>
      </c>
      <c r="AZ5" s="544" t="s">
        <v>665</v>
      </c>
      <c r="BA5" s="568" t="s">
        <v>671</v>
      </c>
      <c r="BC5" s="802" t="s">
        <v>729</v>
      </c>
    </row>
    <row r="6" spans="1:55" ht="45">
      <c r="A6" s="6" t="s">
        <v>105</v>
      </c>
      <c r="B6" s="44">
        <v>2004</v>
      </c>
      <c r="C6" s="44">
        <v>2017</v>
      </c>
      <c r="E6" s="143" t="s">
        <v>190</v>
      </c>
      <c r="F6" s="147"/>
      <c r="G6" s="148" t="s">
        <v>291</v>
      </c>
      <c r="H6" s="148" t="s">
        <v>258</v>
      </c>
      <c r="I6" s="143" t="s">
        <v>68</v>
      </c>
      <c r="J6" s="148" t="s">
        <v>264</v>
      </c>
      <c r="N6" s="657" t="s">
        <v>288</v>
      </c>
      <c r="O6" s="543" t="s">
        <v>647</v>
      </c>
      <c r="R6" s="179" t="s">
        <v>3</v>
      </c>
      <c r="T6" s="45" t="s">
        <v>34</v>
      </c>
      <c r="U6" s="178" t="s">
        <v>327</v>
      </c>
      <c r="V6" s="1037">
        <v>5</v>
      </c>
      <c r="W6" s="458"/>
      <c r="X6" s="751" t="s">
        <v>615</v>
      </c>
      <c r="Y6" s="751" t="s">
        <v>672</v>
      </c>
      <c r="Z6" s="208"/>
      <c r="AA6" s="218"/>
      <c r="AH6" s="143" t="s">
        <v>367</v>
      </c>
      <c r="AK6" s="143" t="s">
        <v>350</v>
      </c>
      <c r="AM6" s="143" t="s">
        <v>360</v>
      </c>
      <c r="AP6" s="1132" t="s">
        <v>615</v>
      </c>
      <c r="AQ6" s="1033" t="s">
        <v>620</v>
      </c>
      <c r="AU6" s="219" t="s">
        <v>381</v>
      </c>
      <c r="AW6" s="408" t="s">
        <v>554</v>
      </c>
      <c r="AX6" s="409" t="s">
        <v>554</v>
      </c>
      <c r="AZ6" s="544" t="s">
        <v>666</v>
      </c>
      <c r="BA6" s="568" t="s">
        <v>676</v>
      </c>
    </row>
    <row r="7" spans="1:55" ht="33.75">
      <c r="A7" s="6" t="s">
        <v>106</v>
      </c>
      <c r="B7" s="44">
        <v>2005</v>
      </c>
      <c r="E7" s="143" t="s">
        <v>191</v>
      </c>
      <c r="F7" s="147"/>
      <c r="G7" s="143" t="s">
        <v>255</v>
      </c>
      <c r="H7" s="143" t="s">
        <v>257</v>
      </c>
      <c r="I7" s="143" t="s">
        <v>69</v>
      </c>
      <c r="J7" s="143" t="s">
        <v>284</v>
      </c>
      <c r="N7" s="658" t="s">
        <v>289</v>
      </c>
      <c r="O7" s="543" t="s">
        <v>648</v>
      </c>
      <c r="U7" s="178" t="s">
        <v>85</v>
      </c>
      <c r="V7" s="1038" t="s">
        <v>69</v>
      </c>
      <c r="W7" s="458"/>
      <c r="X7" s="751" t="s">
        <v>616</v>
      </c>
      <c r="Y7" s="751" t="s">
        <v>662</v>
      </c>
      <c r="Z7" s="208"/>
      <c r="AA7" s="218"/>
      <c r="AH7" s="143" t="s">
        <v>343</v>
      </c>
      <c r="AK7" s="143" t="s">
        <v>351</v>
      </c>
      <c r="AM7" s="143" t="s">
        <v>361</v>
      </c>
      <c r="AP7" s="1132" t="s">
        <v>762</v>
      </c>
      <c r="AQ7" s="1033" t="s">
        <v>619</v>
      </c>
      <c r="AU7" s="219" t="s">
        <v>382</v>
      </c>
      <c r="AW7" s="408" t="s">
        <v>555</v>
      </c>
      <c r="AX7" s="409" t="s">
        <v>555</v>
      </c>
      <c r="AZ7" s="544" t="s">
        <v>684</v>
      </c>
      <c r="BA7" s="568" t="s">
        <v>685</v>
      </c>
    </row>
    <row r="8" spans="1:55" ht="33.75">
      <c r="A8" s="6" t="s">
        <v>107</v>
      </c>
      <c r="B8" s="44">
        <v>2006</v>
      </c>
      <c r="E8" s="143" t="s">
        <v>192</v>
      </c>
      <c r="F8" s="147"/>
      <c r="G8" s="143" t="s">
        <v>256</v>
      </c>
      <c r="H8" s="143" t="s">
        <v>263</v>
      </c>
      <c r="I8" s="143" t="s">
        <v>183</v>
      </c>
      <c r="J8" s="143" t="s">
        <v>280</v>
      </c>
      <c r="N8" s="659" t="s">
        <v>290</v>
      </c>
      <c r="O8" s="543" t="s">
        <v>649</v>
      </c>
      <c r="V8" s="1038" t="s">
        <v>183</v>
      </c>
      <c r="W8" s="458"/>
      <c r="X8" s="751" t="s">
        <v>617</v>
      </c>
      <c r="Y8" s="751" t="s">
        <v>662</v>
      </c>
      <c r="Z8" s="208"/>
      <c r="AA8" s="218"/>
      <c r="AK8" s="143" t="s">
        <v>352</v>
      </c>
      <c r="AP8" s="1132" t="s">
        <v>616</v>
      </c>
      <c r="AQ8" s="1033" t="s">
        <v>618</v>
      </c>
      <c r="AU8" s="219" t="s">
        <v>383</v>
      </c>
      <c r="AW8" s="408" t="s">
        <v>556</v>
      </c>
      <c r="AX8" s="409" t="s">
        <v>556</v>
      </c>
      <c r="AZ8" s="146" t="s">
        <v>692</v>
      </c>
      <c r="BA8" s="179" t="s">
        <v>691</v>
      </c>
    </row>
    <row r="9" spans="1:55" ht="112.5">
      <c r="A9" s="6" t="s">
        <v>108</v>
      </c>
      <c r="B9" s="44">
        <v>2007</v>
      </c>
      <c r="E9" s="143" t="s">
        <v>193</v>
      </c>
      <c r="F9" s="147"/>
      <c r="G9" s="143" t="s">
        <v>263</v>
      </c>
      <c r="I9" s="143" t="s">
        <v>184</v>
      </c>
      <c r="O9" s="543" t="s">
        <v>650</v>
      </c>
      <c r="V9" s="1038" t="s">
        <v>184</v>
      </c>
      <c r="W9" s="458"/>
      <c r="X9" s="751" t="s">
        <v>618</v>
      </c>
      <c r="Y9" s="751" t="s">
        <v>638</v>
      </c>
      <c r="Z9" s="208">
        <v>1</v>
      </c>
      <c r="AA9" s="218"/>
      <c r="AK9" s="143" t="s">
        <v>353</v>
      </c>
      <c r="AP9" s="1132" t="s">
        <v>617</v>
      </c>
      <c r="AQ9" s="1033" t="s">
        <v>613</v>
      </c>
      <c r="AW9" s="408" t="s">
        <v>557</v>
      </c>
      <c r="AX9" s="409" t="s">
        <v>557</v>
      </c>
      <c r="AZ9" s="146" t="s">
        <v>769</v>
      </c>
      <c r="BA9" s="179" t="s">
        <v>603</v>
      </c>
    </row>
    <row r="10" spans="1:55" ht="56.25">
      <c r="A10" s="6" t="s">
        <v>109</v>
      </c>
      <c r="B10" s="44">
        <v>2008</v>
      </c>
      <c r="E10" s="143" t="s">
        <v>194</v>
      </c>
      <c r="F10" s="147"/>
      <c r="I10" s="143" t="s">
        <v>208</v>
      </c>
      <c r="O10" s="543" t="s">
        <v>651</v>
      </c>
      <c r="V10" s="1039" t="s">
        <v>208</v>
      </c>
      <c r="W10" s="1036"/>
      <c r="X10" s="1034" t="s">
        <v>619</v>
      </c>
      <c r="Y10" s="1035" t="s">
        <v>686</v>
      </c>
      <c r="Z10" s="208"/>
      <c r="AP10" s="1132" t="s">
        <v>620</v>
      </c>
      <c r="AQ10" s="1033" t="s">
        <v>772</v>
      </c>
      <c r="AW10" s="408" t="s">
        <v>558</v>
      </c>
      <c r="AX10" s="409" t="s">
        <v>558</v>
      </c>
    </row>
    <row r="11" spans="1:55" ht="33.75">
      <c r="A11" s="6" t="s">
        <v>110</v>
      </c>
      <c r="B11" s="44">
        <v>2009</v>
      </c>
      <c r="E11" s="143" t="s">
        <v>195</v>
      </c>
      <c r="F11" s="147"/>
      <c r="I11" s="143" t="s">
        <v>209</v>
      </c>
      <c r="O11" s="526" t="s">
        <v>652</v>
      </c>
      <c r="V11" s="1038" t="s">
        <v>209</v>
      </c>
      <c r="W11" s="460"/>
      <c r="X11" s="459" t="s">
        <v>620</v>
      </c>
      <c r="Y11" s="751" t="s">
        <v>674</v>
      </c>
      <c r="Z11" s="208"/>
      <c r="AP11" s="1132" t="s">
        <v>619</v>
      </c>
      <c r="AQ11" s="740" t="s">
        <v>771</v>
      </c>
      <c r="AW11" s="408" t="s">
        <v>559</v>
      </c>
      <c r="AX11" s="409" t="s">
        <v>559</v>
      </c>
    </row>
    <row r="12" spans="1:55" ht="33.75">
      <c r="A12" s="6" t="s">
        <v>65</v>
      </c>
      <c r="B12" s="44">
        <v>2010</v>
      </c>
      <c r="E12" s="143" t="s">
        <v>196</v>
      </c>
      <c r="F12" s="147"/>
      <c r="G12" s="148" t="s">
        <v>292</v>
      </c>
      <c r="H12" s="148" t="s">
        <v>260</v>
      </c>
      <c r="I12" s="143" t="s">
        <v>210</v>
      </c>
      <c r="O12" s="526" t="s">
        <v>3</v>
      </c>
      <c r="V12" s="1038" t="s">
        <v>210</v>
      </c>
      <c r="W12" s="544"/>
      <c r="X12" s="459" t="s">
        <v>765</v>
      </c>
      <c r="Y12" s="751" t="s">
        <v>638</v>
      </c>
      <c r="AP12" s="1132" t="s">
        <v>618</v>
      </c>
      <c r="AQ12" s="527"/>
      <c r="AW12" s="408" t="s">
        <v>209</v>
      </c>
      <c r="AX12" s="409" t="s">
        <v>209</v>
      </c>
    </row>
    <row r="13" spans="1:55" ht="22.5">
      <c r="A13" s="6" t="s">
        <v>111</v>
      </c>
      <c r="B13" s="44">
        <v>2011</v>
      </c>
      <c r="E13" s="143" t="s">
        <v>197</v>
      </c>
      <c r="F13" s="147"/>
      <c r="G13" s="143" t="s">
        <v>261</v>
      </c>
      <c r="H13" s="143" t="s">
        <v>262</v>
      </c>
      <c r="I13" s="143" t="s">
        <v>211</v>
      </c>
      <c r="V13" s="1038" t="s">
        <v>211</v>
      </c>
      <c r="W13" s="544"/>
      <c r="X13" s="544"/>
      <c r="Y13" s="544"/>
      <c r="AW13" s="408" t="s">
        <v>210</v>
      </c>
      <c r="AX13" s="409" t="s">
        <v>210</v>
      </c>
    </row>
    <row r="14" spans="1:55" ht="45">
      <c r="A14" s="6" t="s">
        <v>66</v>
      </c>
      <c r="B14" s="44">
        <v>2012</v>
      </c>
      <c r="G14" s="143" t="s">
        <v>263</v>
      </c>
      <c r="H14" s="143" t="s">
        <v>263</v>
      </c>
      <c r="I14" s="143" t="s">
        <v>212</v>
      </c>
      <c r="N14" s="99" t="s">
        <v>316</v>
      </c>
      <c r="V14" s="1037">
        <v>13</v>
      </c>
      <c r="W14" s="458"/>
      <c r="X14" s="459" t="s">
        <v>772</v>
      </c>
      <c r="Y14" s="751" t="s">
        <v>638</v>
      </c>
      <c r="AW14" s="408" t="s">
        <v>211</v>
      </c>
      <c r="AX14" s="409" t="s">
        <v>211</v>
      </c>
    </row>
    <row r="15" spans="1:55" ht="63.75">
      <c r="A15" s="6" t="s">
        <v>441</v>
      </c>
      <c r="B15" s="44">
        <v>2013</v>
      </c>
      <c r="I15" s="143" t="s">
        <v>213</v>
      </c>
      <c r="N15" s="177" t="s">
        <v>324</v>
      </c>
      <c r="V15" s="527"/>
      <c r="W15" s="527"/>
      <c r="X15" s="217"/>
      <c r="Y15" s="527"/>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7"/>
      <c r="AW17" s="408" t="s">
        <v>214</v>
      </c>
      <c r="AX17" s="409" t="s">
        <v>214</v>
      </c>
    </row>
    <row r="18" spans="1:50" ht="21" customHeight="1">
      <c r="A18" s="6" t="s">
        <v>114</v>
      </c>
      <c r="B18" s="44">
        <v>2016</v>
      </c>
      <c r="I18" s="143" t="s">
        <v>216</v>
      </c>
      <c r="N18" s="177" t="s">
        <v>321</v>
      </c>
      <c r="X18" s="217"/>
      <c r="AW18" s="408" t="s">
        <v>215</v>
      </c>
      <c r="AX18" s="409" t="s">
        <v>215</v>
      </c>
    </row>
    <row r="19" spans="1:50" ht="21" customHeight="1">
      <c r="A19" s="6" t="s">
        <v>115</v>
      </c>
      <c r="B19" s="44">
        <v>2017</v>
      </c>
      <c r="I19" s="143" t="s">
        <v>217</v>
      </c>
      <c r="N19" s="177" t="s">
        <v>320</v>
      </c>
      <c r="X19" s="217"/>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560</v>
      </c>
      <c r="AX23" s="409" t="s">
        <v>560</v>
      </c>
    </row>
    <row r="24" spans="1:50" ht="21" customHeight="1">
      <c r="A24" s="6" t="s">
        <v>120</v>
      </c>
      <c r="B24" s="44">
        <v>2022</v>
      </c>
      <c r="AW24" s="408" t="s">
        <v>561</v>
      </c>
      <c r="AX24" s="409" t="s">
        <v>561</v>
      </c>
    </row>
    <row r="25" spans="1:50">
      <c r="A25" s="6" t="s">
        <v>121</v>
      </c>
      <c r="B25" s="44">
        <v>2023</v>
      </c>
      <c r="AW25" s="408" t="s">
        <v>562</v>
      </c>
      <c r="AX25" s="409" t="s">
        <v>562</v>
      </c>
    </row>
    <row r="26" spans="1:50">
      <c r="A26" s="6" t="s">
        <v>122</v>
      </c>
      <c r="B26" s="44">
        <v>2024</v>
      </c>
      <c r="AX26" s="409" t="s">
        <v>563</v>
      </c>
    </row>
    <row r="27" spans="1:50">
      <c r="A27" s="6" t="s">
        <v>123</v>
      </c>
      <c r="B27" s="44">
        <v>2025</v>
      </c>
      <c r="AX27" s="409" t="s">
        <v>564</v>
      </c>
    </row>
    <row r="28" spans="1:50">
      <c r="A28" s="6" t="s">
        <v>124</v>
      </c>
      <c r="D28" s="269"/>
      <c r="E28" s="270"/>
      <c r="F28" s="270"/>
      <c r="H28" s="271" t="s">
        <v>408</v>
      </c>
      <c r="AX28" s="409" t="s">
        <v>565</v>
      </c>
    </row>
    <row r="29" spans="1:50">
      <c r="A29" s="6" t="s">
        <v>125</v>
      </c>
      <c r="D29" s="272" t="s">
        <v>409</v>
      </c>
      <c r="E29" s="273" t="str">
        <f>IF(periodStart = "","", periodStart)</f>
        <v>01.01.2019</v>
      </c>
      <c r="F29" s="273" t="str">
        <f>IF(periodEnd = "","", periodEnd)</f>
        <v>31.12.2023</v>
      </c>
      <c r="H29" s="274" t="s">
        <v>3328</v>
      </c>
      <c r="AX29" s="409" t="s">
        <v>566</v>
      </c>
    </row>
    <row r="30" spans="1:50">
      <c r="A30" s="6" t="s">
        <v>126</v>
      </c>
      <c r="D30" s="275"/>
      <c r="E30" s="276"/>
      <c r="F30" s="276"/>
      <c r="AX30" s="409" t="s">
        <v>567</v>
      </c>
    </row>
    <row r="31" spans="1:50" ht="12.75">
      <c r="A31" s="6" t="s">
        <v>127</v>
      </c>
      <c r="D31" s="269"/>
      <c r="E31" s="270"/>
      <c r="F31" s="270"/>
      <c r="H31" s="277"/>
      <c r="AX31" s="409" t="s">
        <v>568</v>
      </c>
    </row>
    <row r="32" spans="1:50">
      <c r="A32" s="6" t="s">
        <v>128</v>
      </c>
      <c r="D32" s="272" t="s">
        <v>410</v>
      </c>
      <c r="E32" s="278"/>
      <c r="F32" s="278"/>
      <c r="H32" s="279" t="s">
        <v>411</v>
      </c>
      <c r="O32" s="527" t="s">
        <v>643</v>
      </c>
      <c r="AX32" s="409" t="s">
        <v>569</v>
      </c>
    </row>
    <row r="33" spans="1:50">
      <c r="A33" s="6" t="s">
        <v>129</v>
      </c>
      <c r="O33" s="527" t="s">
        <v>644</v>
      </c>
      <c r="AX33" s="409" t="s">
        <v>570</v>
      </c>
    </row>
    <row r="34" spans="1:50">
      <c r="A34" s="6" t="s">
        <v>130</v>
      </c>
      <c r="O34" s="527" t="s">
        <v>645</v>
      </c>
      <c r="AX34" s="409" t="s">
        <v>571</v>
      </c>
    </row>
    <row r="35" spans="1:50">
      <c r="A35" s="6" t="s">
        <v>131</v>
      </c>
      <c r="O35" s="527" t="s">
        <v>646</v>
      </c>
      <c r="X35" s="527"/>
      <c r="Y35" s="527"/>
      <c r="AX35" s="409" t="s">
        <v>572</v>
      </c>
    </row>
    <row r="36" spans="1:50">
      <c r="A36" s="6" t="s">
        <v>95</v>
      </c>
      <c r="O36" s="527" t="s">
        <v>647</v>
      </c>
      <c r="AX36" s="409" t="s">
        <v>573</v>
      </c>
    </row>
    <row r="37" spans="1:50">
      <c r="A37" s="6" t="s">
        <v>96</v>
      </c>
      <c r="O37" s="527" t="s">
        <v>648</v>
      </c>
      <c r="AX37" s="409" t="s">
        <v>574</v>
      </c>
    </row>
    <row r="38" spans="1:50">
      <c r="A38" s="6" t="s">
        <v>97</v>
      </c>
      <c r="O38" s="527" t="s">
        <v>649</v>
      </c>
      <c r="AX38" s="409" t="s">
        <v>575</v>
      </c>
    </row>
    <row r="39" spans="1:50">
      <c r="A39" s="6" t="s">
        <v>98</v>
      </c>
      <c r="O39" s="527" t="s">
        <v>650</v>
      </c>
      <c r="AX39" s="409" t="s">
        <v>523</v>
      </c>
    </row>
    <row r="40" spans="1:50">
      <c r="A40" s="6" t="s">
        <v>99</v>
      </c>
      <c r="O40" s="527" t="s">
        <v>651</v>
      </c>
      <c r="AX40" s="409" t="s">
        <v>524</v>
      </c>
    </row>
    <row r="41" spans="1:50">
      <c r="A41" s="6" t="s">
        <v>100</v>
      </c>
      <c r="O41" s="527" t="s">
        <v>652</v>
      </c>
      <c r="AX41" s="409" t="s">
        <v>525</v>
      </c>
    </row>
    <row r="42" spans="1:50">
      <c r="A42" s="6" t="s">
        <v>132</v>
      </c>
      <c r="AX42" s="409" t="s">
        <v>526</v>
      </c>
    </row>
    <row r="43" spans="1:50">
      <c r="A43" s="6" t="s">
        <v>133</v>
      </c>
      <c r="AX43" s="409" t="s">
        <v>527</v>
      </c>
    </row>
    <row r="44" spans="1:50">
      <c r="A44" s="6" t="s">
        <v>134</v>
      </c>
      <c r="AX44" s="409" t="s">
        <v>528</v>
      </c>
    </row>
    <row r="45" spans="1:50">
      <c r="A45" s="6" t="s">
        <v>135</v>
      </c>
      <c r="AX45" s="409" t="s">
        <v>529</v>
      </c>
    </row>
    <row r="46" spans="1:50">
      <c r="A46" s="6" t="s">
        <v>136</v>
      </c>
      <c r="AX46" s="409" t="s">
        <v>530</v>
      </c>
    </row>
    <row r="47" spans="1:50">
      <c r="A47" s="6" t="s">
        <v>157</v>
      </c>
      <c r="AX47" s="409" t="s">
        <v>531</v>
      </c>
    </row>
    <row r="48" spans="1:50">
      <c r="A48" s="6" t="s">
        <v>158</v>
      </c>
      <c r="AX48" s="409" t="s">
        <v>532</v>
      </c>
    </row>
    <row r="49" spans="1:50">
      <c r="A49" s="6" t="s">
        <v>159</v>
      </c>
      <c r="AX49" s="409" t="s">
        <v>533</v>
      </c>
    </row>
    <row r="50" spans="1:50">
      <c r="A50" s="6" t="s">
        <v>137</v>
      </c>
      <c r="AX50" s="409" t="s">
        <v>534</v>
      </c>
    </row>
    <row r="51" spans="1:50">
      <c r="A51" s="6" t="s">
        <v>138</v>
      </c>
      <c r="AX51" s="409" t="s">
        <v>535</v>
      </c>
    </row>
    <row r="52" spans="1:50">
      <c r="A52" s="6" t="s">
        <v>139</v>
      </c>
      <c r="AX52" s="409" t="s">
        <v>536</v>
      </c>
    </row>
    <row r="53" spans="1:50">
      <c r="A53" s="6" t="s">
        <v>140</v>
      </c>
      <c r="X53" s="479"/>
      <c r="AX53" s="409" t="s">
        <v>537</v>
      </c>
    </row>
    <row r="54" spans="1:50">
      <c r="A54" s="6" t="s">
        <v>141</v>
      </c>
      <c r="X54" s="479"/>
      <c r="AX54" s="409" t="s">
        <v>538</v>
      </c>
    </row>
    <row r="55" spans="1:50">
      <c r="A55" s="6" t="s">
        <v>142</v>
      </c>
      <c r="X55" s="479"/>
      <c r="AX55" s="409" t="s">
        <v>539</v>
      </c>
    </row>
    <row r="56" spans="1:50">
      <c r="A56" s="6" t="s">
        <v>143</v>
      </c>
      <c r="X56" s="479"/>
      <c r="AX56" s="409" t="s">
        <v>540</v>
      </c>
    </row>
    <row r="57" spans="1:50">
      <c r="A57" s="6" t="s">
        <v>388</v>
      </c>
      <c r="X57" s="479"/>
      <c r="AX57" s="409" t="s">
        <v>541</v>
      </c>
    </row>
    <row r="58" spans="1:50">
      <c r="A58" s="6" t="s">
        <v>144</v>
      </c>
      <c r="X58" s="479"/>
      <c r="AX58" s="409" t="s">
        <v>542</v>
      </c>
    </row>
    <row r="59" spans="1:50">
      <c r="A59" s="6" t="s">
        <v>145</v>
      </c>
      <c r="X59" s="479"/>
      <c r="AX59" s="409" t="s">
        <v>543</v>
      </c>
    </row>
    <row r="60" spans="1:50">
      <c r="A60" s="6" t="s">
        <v>146</v>
      </c>
      <c r="X60" s="479"/>
      <c r="AX60" s="409" t="s">
        <v>544</v>
      </c>
    </row>
    <row r="61" spans="1:50">
      <c r="A61" s="6" t="s">
        <v>147</v>
      </c>
      <c r="X61" s="479"/>
      <c r="AX61" s="409"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modCheckCyan">
    <tabColor indexed="47"/>
  </sheetPr>
  <dimension ref="A1:A212"/>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0</v>
      </c>
    </row>
    <row r="47" spans="1:1">
      <c r="A47" s="1032">
        <f>IF('Форма 4.2.2 | Т-ТН'!$M$24="",1,0)</f>
        <v>0</v>
      </c>
    </row>
    <row r="48" spans="1:1">
      <c r="A48" s="1032">
        <f>IF('Форма 4.2.2 | Т-ТН'!$R$24="",1,0)</f>
        <v>0</v>
      </c>
    </row>
    <row r="49" spans="1:1">
      <c r="A49" s="1032">
        <f>IF('Форма 4.2.2 | Т-ТН'!$T$24="",1,0)</f>
        <v>0</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1</v>
      </c>
    </row>
    <row r="86" spans="1:1">
      <c r="A86" s="1032">
        <f>IF('Форма 4.7'!$F$12="",1,0)</f>
        <v>1</v>
      </c>
    </row>
    <row r="87" spans="1:1">
      <c r="A87" s="1032">
        <f>IF('Форма 4.8'!$G$11="",1,0)</f>
        <v>1</v>
      </c>
    </row>
    <row r="88" spans="1:1">
      <c r="A88" s="1032">
        <f>IF('Форма 4.8'!$G$12="",1,0)</f>
        <v>1</v>
      </c>
    </row>
    <row r="89" spans="1:1">
      <c r="A89" s="1032">
        <f>IF('Форма 4.8'!$H$12="",1,0)</f>
        <v>1</v>
      </c>
    </row>
    <row r="90" spans="1:1">
      <c r="A90" s="1032">
        <f>IF('Форма 4.8'!$H$13="",1,0)</f>
        <v>1</v>
      </c>
    </row>
    <row r="91" spans="1:1">
      <c r="A91" s="1032">
        <f>IF('Форма 4.8'!$E$15="",1,0)</f>
        <v>1</v>
      </c>
    </row>
    <row r="92" spans="1:1">
      <c r="A92" s="1032">
        <f>IF('Форма 4.8'!$H$15="",1,0)</f>
        <v>1</v>
      </c>
    </row>
    <row r="93" spans="1:1">
      <c r="A93" s="1032">
        <f>IF('Форма 4.8'!$G$18="",1,0)</f>
        <v>1</v>
      </c>
    </row>
    <row r="94" spans="1:1">
      <c r="A94" s="1032">
        <f>IF('Форма 4.8'!$G$22="",1,0)</f>
        <v>1</v>
      </c>
    </row>
    <row r="95" spans="1:1">
      <c r="A95" s="1032">
        <f>IF('Форма 4.8'!$G$25="",1,0)</f>
        <v>1</v>
      </c>
    </row>
    <row r="96" spans="1:1">
      <c r="A96" s="1032">
        <f>IF('Форма 4.8'!$E$31="",1,0)</f>
        <v>1</v>
      </c>
    </row>
    <row r="97" spans="1:1">
      <c r="A97" s="1032">
        <f>IF('Форма 4.8'!$H$31="",1,0)</f>
        <v>1</v>
      </c>
    </row>
    <row r="98" spans="1:1">
      <c r="A98" s="1032">
        <f>IF('Форма 4.8'!$G$28="",1,0)</f>
        <v>1</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0</v>
      </c>
    </row>
    <row r="106" spans="1:1">
      <c r="A106" s="1092">
        <f>IF('Форма 4.2.4 | Т-подкл'!$AA$23="",1,0)</f>
        <v>1</v>
      </c>
    </row>
    <row r="107" spans="1:1">
      <c r="A107" s="1092">
        <f>IF('Форма 4.2.4 | Т-подкл'!$Z$23="",1,0)</f>
        <v>1</v>
      </c>
    </row>
    <row r="108" spans="1:1">
      <c r="A108" s="1100">
        <f>IF(Территории!$E$12="",1,0)</f>
        <v>0</v>
      </c>
    </row>
    <row r="109" spans="1:1">
      <c r="A109" s="1100">
        <f>IF('Перечень тарифов'!$E$21="",1,0)</f>
        <v>0</v>
      </c>
    </row>
    <row r="110" spans="1:1">
      <c r="A110" s="1100">
        <f>IF('Перечень тарифов'!$F$21="",1,0)</f>
        <v>0</v>
      </c>
    </row>
    <row r="111" spans="1:1">
      <c r="A111" s="1100">
        <f>IF('Перечень тарифов'!$G$21="",1,0)</f>
        <v>0</v>
      </c>
    </row>
    <row r="112" spans="1:1">
      <c r="A112" s="1100">
        <f>IF('Перечень тарифов'!$K$21="",1,0)</f>
        <v>0</v>
      </c>
    </row>
    <row r="113" spans="1:1">
      <c r="A113" s="1100">
        <f>IF('Перечень тарифов'!$O$21="",1,0)</f>
        <v>0</v>
      </c>
    </row>
    <row r="114" spans="1:1">
      <c r="A114" s="1100">
        <f>IF('Перечень тарифов'!$S$21="",1,0)</f>
        <v>0</v>
      </c>
    </row>
    <row r="115" spans="1:1">
      <c r="A115" s="1100">
        <f>IF('Форма 4.2.2 | Т-ТН'!$O$24="",1,0)</f>
        <v>0</v>
      </c>
    </row>
    <row r="116" spans="1:1">
      <c r="A116" s="1100">
        <f>IF('Форма 4.2.2 | Т-ТН'!$Y$24="",1,0)</f>
        <v>0</v>
      </c>
    </row>
    <row r="117" spans="1:1">
      <c r="A117" s="1100">
        <f>IF('Форма 4.2.2 | Т-ТН'!$AA$24="",1,0)</f>
        <v>0</v>
      </c>
    </row>
    <row r="118" spans="1:1">
      <c r="A118" s="1100">
        <f>IF('Форма 4.2.2 | Т-ТН'!$V$24="",1,0)</f>
        <v>0</v>
      </c>
    </row>
    <row r="119" spans="1:1">
      <c r="A119" s="1100">
        <f>IF('Форма 4.2.2 | Т-ТН'!$Z$24="",1,0)</f>
        <v>0</v>
      </c>
    </row>
    <row r="120" spans="1:1">
      <c r="A120" s="1100">
        <f>IF('Форма 4.2.2 | Т-ТН'!$AB$24="",1,0)</f>
        <v>0</v>
      </c>
    </row>
    <row r="121" spans="1:1">
      <c r="A121" s="1100">
        <f>IF('Форма 4.2.2 | Т-ТН'!$AF$24="",1,0)</f>
        <v>0</v>
      </c>
    </row>
    <row r="122" spans="1:1">
      <c r="A122" s="1100">
        <f>IF('Форма 4.2.2 | Т-ТН'!$AH$24="",1,0)</f>
        <v>0</v>
      </c>
    </row>
    <row r="123" spans="1:1">
      <c r="A123" s="1100">
        <f>IF('Форма 4.2.2 | Т-ТН'!$AC$24="",1,0)</f>
        <v>0</v>
      </c>
    </row>
    <row r="124" spans="1:1">
      <c r="A124" s="1100">
        <f>IF('Форма 4.2.2 | Т-ТН'!$AG$24="",1,0)</f>
        <v>0</v>
      </c>
    </row>
    <row r="125" spans="1:1">
      <c r="A125" s="1100">
        <f>IF('Форма 4.2.2 | Т-ТН'!$AI$24="",1,0)</f>
        <v>0</v>
      </c>
    </row>
    <row r="126" spans="1:1">
      <c r="A126" s="1100">
        <f>IF('Форма 4.2.2 | Т-ТН'!$AM$24="",1,0)</f>
        <v>0</v>
      </c>
    </row>
    <row r="127" spans="1:1">
      <c r="A127" s="1100">
        <f>IF('Форма 4.2.2 | Т-ТН'!$AO$24="",1,0)</f>
        <v>0</v>
      </c>
    </row>
    <row r="128" spans="1:1">
      <c r="A128" s="1100">
        <f>IF('Форма 4.2.2 | Т-ТН'!$AJ$24="",1,0)</f>
        <v>0</v>
      </c>
    </row>
    <row r="129" spans="1:1">
      <c r="A129" s="1100">
        <f>IF('Форма 4.2.2 | Т-ТН'!$AN$24="",1,0)</f>
        <v>0</v>
      </c>
    </row>
    <row r="130" spans="1:1">
      <c r="A130" s="1100">
        <f>IF('Форма 4.2.2 | Т-ТН'!$AP$24="",1,0)</f>
        <v>0</v>
      </c>
    </row>
    <row r="131" spans="1:1">
      <c r="A131" s="1100">
        <f>IF('Форма 4.2.2 | Т-ТН'!$AT$24="",1,0)</f>
        <v>0</v>
      </c>
    </row>
    <row r="132" spans="1:1">
      <c r="A132" s="1100">
        <f>IF('Форма 4.2.2 | Т-ТН'!$AV$24="",1,0)</f>
        <v>0</v>
      </c>
    </row>
    <row r="133" spans="1:1">
      <c r="A133" s="1100">
        <f>IF('Форма 4.2.2 | Т-ТН'!$AQ$24="",1,0)</f>
        <v>0</v>
      </c>
    </row>
    <row r="134" spans="1:1">
      <c r="A134" s="1100">
        <f>IF('Форма 4.2.2 | Т-ТН'!$AU$24="",1,0)</f>
        <v>0</v>
      </c>
    </row>
    <row r="135" spans="1:1">
      <c r="A135" s="1100">
        <f>IF('Форма 4.2.2 | Т-ТН'!$AW$24="",1,0)</f>
        <v>0</v>
      </c>
    </row>
    <row r="136" spans="1:1">
      <c r="A136" s="1117">
        <f>IF('Форма 4.2.2 | Т-ТН'!$BA$24="",1,0)</f>
        <v>0</v>
      </c>
    </row>
    <row r="137" spans="1:1">
      <c r="A137" s="1117">
        <f>IF('Форма 4.2.2 | Т-ТН'!$BC$24="",1,0)</f>
        <v>0</v>
      </c>
    </row>
    <row r="138" spans="1:1">
      <c r="A138" s="1117">
        <f>IF('Форма 4.2.2 | Т-ТН'!$AX$24="",1,0)</f>
        <v>0</v>
      </c>
    </row>
    <row r="139" spans="1:1">
      <c r="A139" s="1117">
        <f>IF('Форма 4.2.2 | Т-ТН'!$BB$24="",1,0)</f>
        <v>0</v>
      </c>
    </row>
    <row r="140" spans="1:1">
      <c r="A140" s="1117">
        <f>IF('Форма 4.2.2 | Т-ТН'!$BD$24="",1,0)</f>
        <v>0</v>
      </c>
    </row>
    <row r="141" spans="1:1">
      <c r="A141" s="1117">
        <f>IF('Форма 4.2.2 | Т-ТН'!$BH$24="",1,0)</f>
        <v>0</v>
      </c>
    </row>
    <row r="142" spans="1:1">
      <c r="A142" s="1117">
        <f>IF('Форма 4.2.2 | Т-ТН'!$BJ$24="",1,0)</f>
        <v>0</v>
      </c>
    </row>
    <row r="143" spans="1:1">
      <c r="A143" s="1117">
        <f>IF('Форма 4.2.2 | Т-ТН'!$BE$24="",1,0)</f>
        <v>0</v>
      </c>
    </row>
    <row r="144" spans="1:1">
      <c r="A144" s="1117">
        <f>IF('Форма 4.2.2 | Т-ТН'!$BI$24="",1,0)</f>
        <v>0</v>
      </c>
    </row>
    <row r="145" spans="1:1">
      <c r="A145" s="1117">
        <f>IF('Форма 4.2.2 | Т-ТН'!$BK$24="",1,0)</f>
        <v>0</v>
      </c>
    </row>
    <row r="146" spans="1:1">
      <c r="A146" s="1117">
        <f>IF('Форма 4.2.2 | Т-ТН'!$BO$24="",1,0)</f>
        <v>0</v>
      </c>
    </row>
    <row r="147" spans="1:1">
      <c r="A147" s="1117">
        <f>IF('Форма 4.2.2 | Т-ТН'!$BQ$24="",1,0)</f>
        <v>0</v>
      </c>
    </row>
    <row r="148" spans="1:1">
      <c r="A148" s="1117">
        <f>IF('Форма 4.2.2 | Т-ТН'!$BL$24="",1,0)</f>
        <v>0</v>
      </c>
    </row>
    <row r="149" spans="1:1">
      <c r="A149" s="1117">
        <f>IF('Форма 4.2.2 | Т-ТН'!$BP$24="",1,0)</f>
        <v>0</v>
      </c>
    </row>
    <row r="150" spans="1:1">
      <c r="A150" s="1117">
        <f>IF('Форма 4.2.2 | Т-ТН'!$BR$24="",1,0)</f>
        <v>0</v>
      </c>
    </row>
    <row r="151" spans="1:1">
      <c r="A151" s="1117">
        <f>IF('Форма 4.2.2 | Т-ТН'!$BV$24="",1,0)</f>
        <v>0</v>
      </c>
    </row>
    <row r="152" spans="1:1">
      <c r="A152" s="1117">
        <f>IF('Форма 4.2.2 | Т-ТН'!$BX$24="",1,0)</f>
        <v>0</v>
      </c>
    </row>
    <row r="153" spans="1:1">
      <c r="A153" s="1117">
        <f>IF('Форма 4.2.2 | Т-ТН'!$BS$24="",1,0)</f>
        <v>0</v>
      </c>
    </row>
    <row r="154" spans="1:1">
      <c r="A154" s="1117">
        <f>IF('Форма 4.2.2 | Т-ТН'!$BW$24="",1,0)</f>
        <v>0</v>
      </c>
    </row>
    <row r="155" spans="1:1">
      <c r="A155" s="1117">
        <f>IF('Форма 4.2.2 | Т-ТН'!$BY$24="",1,0)</f>
        <v>0</v>
      </c>
    </row>
    <row r="156" spans="1:1">
      <c r="A156" s="1117">
        <f>IF('Форма 4.2.2 | Т-ТН'!$CC$24="",1,0)</f>
        <v>0</v>
      </c>
    </row>
    <row r="157" spans="1:1">
      <c r="A157" s="1117">
        <f>IF('Форма 4.2.2 | Т-ТН'!$CE$24="",1,0)</f>
        <v>0</v>
      </c>
    </row>
    <row r="158" spans="1:1">
      <c r="A158" s="1117">
        <f>IF('Форма 4.2.2 | Т-ТН'!$BZ$24="",1,0)</f>
        <v>0</v>
      </c>
    </row>
    <row r="159" spans="1:1">
      <c r="A159" s="1117">
        <f>IF('Форма 4.2.2 | Т-ТН'!$CD$24="",1,0)</f>
        <v>0</v>
      </c>
    </row>
    <row r="160" spans="1:1">
      <c r="A160" s="1117">
        <f>IF('Форма 4.2.2 | Т-ТН'!$CF$24="",1,0)</f>
        <v>0</v>
      </c>
    </row>
    <row r="161" spans="1:1">
      <c r="A161" s="1117">
        <f>IF('Форма 4.2.2 | Т-ТН'!$O$27="",1,0)</f>
        <v>0</v>
      </c>
    </row>
    <row r="162" spans="1:1">
      <c r="A162" s="1117">
        <f>IF('Форма 4.2.2 | Т-ТН'!$M$28="",1,0)</f>
        <v>0</v>
      </c>
    </row>
    <row r="163" spans="1:1">
      <c r="A163" s="1117">
        <f>IF('Форма 4.2.2 | Т-ТН'!$O$28="",1,0)</f>
        <v>0</v>
      </c>
    </row>
    <row r="164" spans="1:1">
      <c r="A164" s="1117">
        <f>IF('Форма 4.2.2 | Т-ТН'!$R$28="",1,0)</f>
        <v>0</v>
      </c>
    </row>
    <row r="165" spans="1:1">
      <c r="A165" s="1117">
        <f>IF('Форма 4.2.2 | Т-ТН'!$T$28="",1,0)</f>
        <v>0</v>
      </c>
    </row>
    <row r="166" spans="1:1">
      <c r="A166" s="1117">
        <f>IF('Форма 4.2.2 | Т-ТН'!$V$28="",1,0)</f>
        <v>0</v>
      </c>
    </row>
    <row r="167" spans="1:1">
      <c r="A167" s="1117">
        <f>IF('Форма 4.2.2 | Т-ТН'!$Y$28="",1,0)</f>
        <v>0</v>
      </c>
    </row>
    <row r="168" spans="1:1">
      <c r="A168" s="1117">
        <f>IF('Форма 4.2.2 | Т-ТН'!$AA$28="",1,0)</f>
        <v>0</v>
      </c>
    </row>
    <row r="169" spans="1:1">
      <c r="A169" s="1117">
        <f>IF('Форма 4.2.2 | Т-ТН'!$AC$28="",1,0)</f>
        <v>0</v>
      </c>
    </row>
    <row r="170" spans="1:1">
      <c r="A170" s="1117">
        <f>IF('Форма 4.2.2 | Т-ТН'!$AF$28="",1,0)</f>
        <v>0</v>
      </c>
    </row>
    <row r="171" spans="1:1">
      <c r="A171" s="1117">
        <f>IF('Форма 4.2.2 | Т-ТН'!$AH$28="",1,0)</f>
        <v>0</v>
      </c>
    </row>
    <row r="172" spans="1:1">
      <c r="A172" s="1117">
        <f>IF('Форма 4.2.2 | Т-ТН'!$AJ$28="",1,0)</f>
        <v>0</v>
      </c>
    </row>
    <row r="173" spans="1:1">
      <c r="A173" s="1117">
        <f>IF('Форма 4.2.2 | Т-ТН'!$AM$28="",1,0)</f>
        <v>0</v>
      </c>
    </row>
    <row r="174" spans="1:1">
      <c r="A174" s="1117">
        <f>IF('Форма 4.2.2 | Т-ТН'!$AO$28="",1,0)</f>
        <v>0</v>
      </c>
    </row>
    <row r="175" spans="1:1">
      <c r="A175" s="1117">
        <f>IF('Форма 4.2.2 | Т-ТН'!$AQ$28="",1,0)</f>
        <v>0</v>
      </c>
    </row>
    <row r="176" spans="1:1">
      <c r="A176" s="1117">
        <f>IF('Форма 4.2.2 | Т-ТН'!$AT$28="",1,0)</f>
        <v>0</v>
      </c>
    </row>
    <row r="177" spans="1:1">
      <c r="A177" s="1117">
        <f>IF('Форма 4.2.2 | Т-ТН'!$AV$28="",1,0)</f>
        <v>0</v>
      </c>
    </row>
    <row r="178" spans="1:1">
      <c r="A178" s="1117">
        <f>IF('Форма 4.2.2 | Т-ТН'!$AX$28="",1,0)</f>
        <v>0</v>
      </c>
    </row>
    <row r="179" spans="1:1">
      <c r="A179" s="1117">
        <f>IF('Форма 4.2.2 | Т-ТН'!$BA$28="",1,0)</f>
        <v>0</v>
      </c>
    </row>
    <row r="180" spans="1:1">
      <c r="A180" s="1117">
        <f>IF('Форма 4.2.2 | Т-ТН'!$BC$28="",1,0)</f>
        <v>0</v>
      </c>
    </row>
    <row r="181" spans="1:1">
      <c r="A181" s="1117">
        <f>IF('Форма 4.2.2 | Т-ТН'!$BE$28="",1,0)</f>
        <v>0</v>
      </c>
    </row>
    <row r="182" spans="1:1">
      <c r="A182" s="1117">
        <f>IF('Форма 4.2.2 | Т-ТН'!$BH$28="",1,0)</f>
        <v>0</v>
      </c>
    </row>
    <row r="183" spans="1:1">
      <c r="A183" s="1117">
        <f>IF('Форма 4.2.2 | Т-ТН'!$BJ$28="",1,0)</f>
        <v>0</v>
      </c>
    </row>
    <row r="184" spans="1:1">
      <c r="A184" s="1117">
        <f>IF('Форма 4.2.2 | Т-ТН'!$BL$28="",1,0)</f>
        <v>0</v>
      </c>
    </row>
    <row r="185" spans="1:1">
      <c r="A185" s="1117">
        <f>IF('Форма 4.2.2 | Т-ТН'!$BO$28="",1,0)</f>
        <v>0</v>
      </c>
    </row>
    <row r="186" spans="1:1">
      <c r="A186" s="1117">
        <f>IF('Форма 4.2.2 | Т-ТН'!$BQ$28="",1,0)</f>
        <v>0</v>
      </c>
    </row>
    <row r="187" spans="1:1">
      <c r="A187" s="1117">
        <f>IF('Форма 4.2.2 | Т-ТН'!$BS$28="",1,0)</f>
        <v>0</v>
      </c>
    </row>
    <row r="188" spans="1:1">
      <c r="A188" s="1117">
        <f>IF('Форма 4.2.2 | Т-ТН'!$BV$28="",1,0)</f>
        <v>0</v>
      </c>
    </row>
    <row r="189" spans="1:1">
      <c r="A189" s="1117">
        <f>IF('Форма 4.2.2 | Т-ТН'!$BX$28="",1,0)</f>
        <v>0</v>
      </c>
    </row>
    <row r="190" spans="1:1">
      <c r="A190" s="1117">
        <f>IF('Форма 4.2.2 | Т-ТН'!$BZ$28="",1,0)</f>
        <v>0</v>
      </c>
    </row>
    <row r="191" spans="1:1">
      <c r="A191" s="1117">
        <f>IF('Форма 4.2.2 | Т-ТН'!$CC$28="",1,0)</f>
        <v>0</v>
      </c>
    </row>
    <row r="192" spans="1:1">
      <c r="A192" s="1117">
        <f>IF('Форма 4.2.2 | Т-ТН'!$CE$28="",1,0)</f>
        <v>0</v>
      </c>
    </row>
    <row r="193" spans="1:1">
      <c r="A193" s="1117">
        <f>IF('Форма 4.2.2 | Т-ТН'!$S$28="",1,0)</f>
        <v>0</v>
      </c>
    </row>
    <row r="194" spans="1:1">
      <c r="A194" s="1117">
        <f>IF('Форма 4.2.2 | Т-ТН'!$U$28="",1,0)</f>
        <v>0</v>
      </c>
    </row>
    <row r="195" spans="1:1">
      <c r="A195" s="1117">
        <f>IF('Форма 4.2.2 | Т-ТН'!$Z$28="",1,0)</f>
        <v>0</v>
      </c>
    </row>
    <row r="196" spans="1:1">
      <c r="A196" s="1117">
        <f>IF('Форма 4.2.2 | Т-ТН'!$AB$28="",1,0)</f>
        <v>0</v>
      </c>
    </row>
    <row r="197" spans="1:1">
      <c r="A197" s="1117">
        <f>IF('Форма 4.2.2 | Т-ТН'!$AG$28="",1,0)</f>
        <v>0</v>
      </c>
    </row>
    <row r="198" spans="1:1">
      <c r="A198" s="1117">
        <f>IF('Форма 4.2.2 | Т-ТН'!$AI$28="",1,0)</f>
        <v>0</v>
      </c>
    </row>
    <row r="199" spans="1:1">
      <c r="A199" s="1117">
        <f>IF('Форма 4.2.2 | Т-ТН'!$AN$28="",1,0)</f>
        <v>0</v>
      </c>
    </row>
    <row r="200" spans="1:1">
      <c r="A200" s="1117">
        <f>IF('Форма 4.2.2 | Т-ТН'!$AP$28="",1,0)</f>
        <v>0</v>
      </c>
    </row>
    <row r="201" spans="1:1">
      <c r="A201" s="1117">
        <f>IF('Форма 4.2.2 | Т-ТН'!$AU$28="",1,0)</f>
        <v>0</v>
      </c>
    </row>
    <row r="202" spans="1:1">
      <c r="A202" s="1117">
        <f>IF('Форма 4.2.2 | Т-ТН'!$AW$28="",1,0)</f>
        <v>0</v>
      </c>
    </row>
    <row r="203" spans="1:1">
      <c r="A203" s="1117">
        <f>IF('Форма 4.2.2 | Т-ТН'!$BB$28="",1,0)</f>
        <v>0</v>
      </c>
    </row>
    <row r="204" spans="1:1">
      <c r="A204" s="1117">
        <f>IF('Форма 4.2.2 | Т-ТН'!$BD$28="",1,0)</f>
        <v>0</v>
      </c>
    </row>
    <row r="205" spans="1:1">
      <c r="A205" s="1117">
        <f>IF('Форма 4.2.2 | Т-ТН'!$BI$28="",1,0)</f>
        <v>0</v>
      </c>
    </row>
    <row r="206" spans="1:1">
      <c r="A206" s="1117">
        <f>IF('Форма 4.2.2 | Т-ТН'!$BK$28="",1,0)</f>
        <v>0</v>
      </c>
    </row>
    <row r="207" spans="1:1">
      <c r="A207" s="1117">
        <f>IF('Форма 4.2.2 | Т-ТН'!$BP$28="",1,0)</f>
        <v>0</v>
      </c>
    </row>
    <row r="208" spans="1:1">
      <c r="A208" s="1117">
        <f>IF('Форма 4.2.2 | Т-ТН'!$BR$28="",1,0)</f>
        <v>0</v>
      </c>
    </row>
    <row r="209" spans="1:1">
      <c r="A209" s="1117">
        <f>IF('Форма 4.2.2 | Т-ТН'!$BW$28="",1,0)</f>
        <v>0</v>
      </c>
    </row>
    <row r="210" spans="1:1">
      <c r="A210" s="1117">
        <f>IF('Форма 4.2.2 | Т-ТН'!$BY$28="",1,0)</f>
        <v>0</v>
      </c>
    </row>
    <row r="211" spans="1:1">
      <c r="A211" s="1117">
        <f>IF('Форма 4.2.2 | Т-ТН'!$CD$28="",1,0)</f>
        <v>0</v>
      </c>
    </row>
    <row r="212" spans="1:1">
      <c r="A212" s="1117">
        <f>IF('Форма 4.2.2 | Т-ТН'!$CF$28="",1,0)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REESTR_LINK">
    <tabColor indexed="47"/>
  </sheetPr>
  <dimension ref="A1:C3"/>
  <sheetViews>
    <sheetView showGridLines="0" zoomScaleNormal="100" workbookViewId="0"/>
  </sheetViews>
  <sheetFormatPr defaultRowHeight="11.25"/>
  <cols>
    <col min="1" max="16384" width="9.140625" style="1132"/>
  </cols>
  <sheetData>
    <row r="1" spans="1:3">
      <c r="A1" s="1132" t="s">
        <v>512</v>
      </c>
      <c r="B1" s="1132" t="s">
        <v>513</v>
      </c>
      <c r="C1" s="1132" t="s">
        <v>67</v>
      </c>
    </row>
    <row r="2" spans="1:3">
      <c r="A2" s="1132">
        <v>4189678</v>
      </c>
      <c r="B2" s="1132" t="s">
        <v>1514</v>
      </c>
      <c r="C2" s="1132" t="s">
        <v>1515</v>
      </c>
    </row>
    <row r="3" spans="1:3">
      <c r="A3" s="1132">
        <v>4190415</v>
      </c>
      <c r="B3" s="1132" t="s">
        <v>1516</v>
      </c>
      <c r="C3" s="1132" t="s">
        <v>1515</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REESTR_DS">
    <tabColor rgb="FFFFCC99"/>
  </sheetPr>
  <dimension ref="B3:B6"/>
  <sheetViews>
    <sheetView showGridLines="0" zoomScaleNormal="100" workbookViewId="0"/>
  </sheetViews>
  <sheetFormatPr defaultRowHeight="11.25"/>
  <cols>
    <col min="1" max="1" width="9.140625" style="258"/>
    <col min="2" max="2" width="66" style="258" customWidth="1"/>
    <col min="3" max="16384" width="9.140625" style="258"/>
  </cols>
  <sheetData>
    <row r="3" spans="2:2">
      <c r="B3" s="352" t="s">
        <v>3309</v>
      </c>
    </row>
    <row r="4" spans="2:2">
      <c r="B4" s="352" t="s">
        <v>516</v>
      </c>
    </row>
    <row r="5" spans="2:2">
      <c r="B5" s="352" t="s">
        <v>517</v>
      </c>
    </row>
    <row r="6" spans="2:2">
      <c r="B6" s="352"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sheetPr codeName="modSheetMain">
    <tabColor rgb="FFFFCC99"/>
  </sheetPr>
  <dimension ref="A1:E8"/>
  <sheetViews>
    <sheetView showGridLines="0" zoomScaleNormal="100" workbookViewId="0"/>
  </sheetViews>
  <sheetFormatPr defaultRowHeight="15"/>
  <cols>
    <col min="1" max="1" width="38.42578125" style="227" customWidth="1"/>
    <col min="2" max="16384" width="9.140625" style="227"/>
  </cols>
  <sheetData>
    <row r="1" spans="1:5">
      <c r="A1" s="228" t="s">
        <v>392</v>
      </c>
      <c r="B1" s="228" t="s">
        <v>393</v>
      </c>
      <c r="C1" s="228"/>
      <c r="D1" s="228"/>
      <c r="E1" s="228"/>
    </row>
    <row r="2" spans="1:5">
      <c r="A2" s="228"/>
      <c r="B2" s="228"/>
      <c r="C2" s="228"/>
      <c r="D2" s="228"/>
      <c r="E2" s="228"/>
    </row>
    <row r="3" spans="1:5">
      <c r="A3" s="228"/>
      <c r="B3" s="228"/>
      <c r="C3" s="228"/>
      <c r="D3" s="228"/>
      <c r="E3" s="228"/>
    </row>
    <row r="4" spans="1:5">
      <c r="A4" s="228"/>
      <c r="B4" s="228"/>
      <c r="C4" s="228"/>
      <c r="D4" s="228"/>
      <c r="E4" s="228"/>
    </row>
    <row r="5" spans="1:5">
      <c r="A5" s="228"/>
      <c r="B5" s="228"/>
      <c r="C5" s="228"/>
      <c r="D5" s="228"/>
      <c r="E5" s="228"/>
    </row>
    <row r="6" spans="1:5">
      <c r="A6" s="228"/>
      <c r="B6" s="228"/>
      <c r="C6" s="228"/>
      <c r="D6" s="228"/>
      <c r="E6" s="228"/>
    </row>
    <row r="7" spans="1:5">
      <c r="A7" s="228"/>
      <c r="B7" s="228"/>
      <c r="C7" s="228"/>
      <c r="D7" s="228"/>
      <c r="E7" s="228"/>
    </row>
    <row r="8" spans="1:5">
      <c r="A8" s="228"/>
      <c r="B8" s="228"/>
      <c r="C8" s="228"/>
      <c r="D8" s="228"/>
      <c r="E8" s="228"/>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REESTR_VT">
    <tabColor indexed="47"/>
  </sheetPr>
  <dimension ref="A1:B12"/>
  <sheetViews>
    <sheetView showGridLines="0" zoomScaleNormal="100" workbookViewId="0"/>
  </sheetViews>
  <sheetFormatPr defaultRowHeight="11.25"/>
  <cols>
    <col min="1" max="1" width="9.140625" style="1132"/>
    <col min="2" max="2" width="65.28515625" style="1132" customWidth="1"/>
    <col min="3" max="3" width="41" style="1132" customWidth="1"/>
    <col min="4" max="16384" width="9.140625" style="1132"/>
  </cols>
  <sheetData>
    <row r="1" spans="1:2">
      <c r="A1" s="1132" t="s">
        <v>330</v>
      </c>
      <c r="B1" s="1132" t="s">
        <v>331</v>
      </c>
    </row>
    <row r="2" spans="1:2">
      <c r="A2" s="1132">
        <v>4213775</v>
      </c>
      <c r="B2" s="1132" t="s">
        <v>613</v>
      </c>
    </row>
    <row r="3" spans="1:2">
      <c r="A3" s="1132">
        <v>4213784</v>
      </c>
      <c r="B3" s="1132" t="s">
        <v>772</v>
      </c>
    </row>
    <row r="4" spans="1:2">
      <c r="A4" s="1132">
        <v>4213781</v>
      </c>
      <c r="B4" s="1132" t="s">
        <v>771</v>
      </c>
    </row>
    <row r="5" spans="1:2">
      <c r="A5" s="1132">
        <v>4213776</v>
      </c>
      <c r="B5" s="1132" t="s">
        <v>614</v>
      </c>
    </row>
    <row r="6" spans="1:2">
      <c r="A6" s="1132">
        <v>4213777</v>
      </c>
      <c r="B6" s="1132" t="s">
        <v>615</v>
      </c>
    </row>
    <row r="7" spans="1:2">
      <c r="A7" s="1132">
        <v>4238670</v>
      </c>
      <c r="B7" s="1132" t="s">
        <v>762</v>
      </c>
    </row>
    <row r="8" spans="1:2">
      <c r="A8" s="1132">
        <v>4213778</v>
      </c>
      <c r="B8" s="1132" t="s">
        <v>616</v>
      </c>
    </row>
    <row r="9" spans="1:2">
      <c r="A9" s="1132">
        <v>4213780</v>
      </c>
      <c r="B9" s="1132" t="s">
        <v>617</v>
      </c>
    </row>
    <row r="10" spans="1:2">
      <c r="A10" s="1132">
        <v>4213779</v>
      </c>
      <c r="B10" s="1132" t="s">
        <v>620</v>
      </c>
    </row>
    <row r="11" spans="1:2">
      <c r="A11" s="1132">
        <v>4213783</v>
      </c>
      <c r="B11" s="1132" t="s">
        <v>619</v>
      </c>
    </row>
    <row r="12" spans="1:2">
      <c r="A12" s="1132">
        <v>4213782</v>
      </c>
      <c r="B12" s="1132"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0">
    <tabColor rgb="FFCCCCFF"/>
    <pageSetUpPr fitToPage="1"/>
  </sheetPr>
  <dimension ref="A1:L54"/>
  <sheetViews>
    <sheetView showGridLines="0" tabSelected="1" topLeftCell="D1" zoomScaleNormal="100" workbookViewId="0">
      <selection activeCell="F21" sqref="F21"/>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28425154</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1.0.2</v>
      </c>
      <c r="F3" s="440"/>
      <c r="G3" s="43"/>
      <c r="H3" s="43"/>
      <c r="I3" s="43"/>
      <c r="J3" s="43"/>
      <c r="K3" s="43"/>
      <c r="L3" s="260"/>
    </row>
    <row r="4" spans="1:12" s="370" customFormat="1" ht="6">
      <c r="A4" s="364"/>
      <c r="B4" s="365"/>
      <c r="C4" s="366"/>
      <c r="D4" s="367"/>
      <c r="E4" s="387"/>
      <c r="F4" s="388"/>
      <c r="G4" s="389"/>
      <c r="I4" s="371"/>
    </row>
    <row r="5" spans="1:12" ht="22.5">
      <c r="D5" s="24"/>
      <c r="E5" s="1153" t="s">
        <v>770</v>
      </c>
      <c r="F5" s="1154"/>
      <c r="G5" s="433"/>
      <c r="J5" s="308"/>
    </row>
    <row r="6" spans="1:12" s="370" customFormat="1" ht="6">
      <c r="A6" s="364"/>
      <c r="B6" s="365"/>
      <c r="C6" s="366"/>
      <c r="D6" s="367"/>
      <c r="E6" s="372"/>
      <c r="F6" s="373"/>
      <c r="G6" s="374"/>
      <c r="I6" s="371"/>
    </row>
    <row r="7" spans="1:12" ht="27">
      <c r="D7" s="24"/>
      <c r="E7" s="25" t="s">
        <v>52</v>
      </c>
      <c r="F7" s="327" t="s">
        <v>97</v>
      </c>
      <c r="G7" s="382"/>
    </row>
    <row r="8" spans="1:12" s="370" customFormat="1" ht="6">
      <c r="A8" s="364"/>
      <c r="B8" s="365"/>
      <c r="C8" s="366"/>
      <c r="D8" s="367"/>
      <c r="E8" s="368"/>
      <c r="F8" s="369"/>
      <c r="G8" s="367"/>
      <c r="I8" s="371"/>
    </row>
    <row r="9" spans="1:12" ht="27">
      <c r="D9" s="24"/>
      <c r="E9" s="25" t="s">
        <v>474</v>
      </c>
      <c r="F9" s="1107" t="s">
        <v>85</v>
      </c>
      <c r="G9" s="381"/>
    </row>
    <row r="10" spans="1:12" s="370" customFormat="1" ht="6">
      <c r="A10" s="375"/>
      <c r="B10" s="365"/>
      <c r="C10" s="366"/>
      <c r="D10" s="376"/>
      <c r="E10" s="372"/>
      <c r="F10" s="377"/>
      <c r="G10" s="378"/>
      <c r="I10" s="371"/>
    </row>
    <row r="11" spans="1:12" ht="27">
      <c r="A11" s="200"/>
      <c r="D11" s="24"/>
      <c r="E11" s="81" t="s">
        <v>472</v>
      </c>
      <c r="F11" s="1124" t="s">
        <v>1517</v>
      </c>
      <c r="G11" s="379"/>
    </row>
    <row r="12" spans="1:12" ht="27">
      <c r="D12" s="24"/>
      <c r="E12" s="81" t="s">
        <v>473</v>
      </c>
      <c r="F12" s="1124" t="s">
        <v>1518</v>
      </c>
      <c r="G12" s="381"/>
    </row>
    <row r="13" spans="1:12" s="370" customFormat="1" ht="6">
      <c r="A13" s="375"/>
      <c r="B13" s="365"/>
      <c r="C13" s="366"/>
      <c r="D13" s="376"/>
      <c r="E13" s="372"/>
      <c r="F13" s="377"/>
      <c r="G13" s="378"/>
      <c r="I13" s="371"/>
    </row>
    <row r="14" spans="1:12" ht="27">
      <c r="D14" s="24"/>
      <c r="E14" s="81" t="s">
        <v>369</v>
      </c>
      <c r="F14" s="328" t="s">
        <v>43</v>
      </c>
      <c r="G14" s="381"/>
    </row>
    <row r="15" spans="1:12" ht="27">
      <c r="D15" s="24"/>
      <c r="E15" s="81" t="s">
        <v>299</v>
      </c>
      <c r="F15" s="329" t="s">
        <v>777</v>
      </c>
      <c r="G15" s="381"/>
    </row>
    <row r="16" spans="1:12" ht="27">
      <c r="D16" s="24"/>
      <c r="E16" s="81" t="s">
        <v>600</v>
      </c>
      <c r="F16" s="329" t="s">
        <v>3295</v>
      </c>
      <c r="G16" s="381"/>
    </row>
    <row r="17" spans="1:9" ht="19.5">
      <c r="D17" s="24"/>
      <c r="E17" s="25"/>
      <c r="F17" s="443" t="s">
        <v>608</v>
      </c>
      <c r="G17" s="21"/>
    </row>
    <row r="18" spans="1:9" ht="27">
      <c r="D18" s="24"/>
      <c r="E18" s="81" t="s">
        <v>502</v>
      </c>
      <c r="F18" s="328" t="s">
        <v>3296</v>
      </c>
      <c r="G18" s="381"/>
    </row>
    <row r="19" spans="1:9" ht="27">
      <c r="D19" s="24"/>
      <c r="E19" s="81" t="s">
        <v>597</v>
      </c>
      <c r="F19" s="329" t="s">
        <v>3297</v>
      </c>
      <c r="G19" s="381"/>
    </row>
    <row r="20" spans="1:9" ht="27">
      <c r="D20" s="24"/>
      <c r="E20" s="81" t="s">
        <v>596</v>
      </c>
      <c r="F20" s="328" t="s">
        <v>3318</v>
      </c>
      <c r="G20" s="381"/>
    </row>
    <row r="21" spans="1:9" ht="27">
      <c r="D21" s="24"/>
      <c r="E21" s="81" t="s">
        <v>501</v>
      </c>
      <c r="F21" s="328" t="s">
        <v>3298</v>
      </c>
      <c r="G21" s="381"/>
    </row>
    <row r="22" spans="1:9" ht="19.5">
      <c r="D22" s="24"/>
      <c r="E22" s="25"/>
      <c r="F22" s="443" t="s">
        <v>609</v>
      </c>
      <c r="G22" s="21"/>
    </row>
    <row r="23" spans="1:9" ht="27">
      <c r="D23" s="24"/>
      <c r="E23" s="81" t="s">
        <v>612</v>
      </c>
      <c r="F23" s="328" t="s">
        <v>3296</v>
      </c>
      <c r="G23" s="381"/>
    </row>
    <row r="24" spans="1:9" ht="27">
      <c r="D24" s="24"/>
      <c r="E24" s="81" t="s">
        <v>611</v>
      </c>
      <c r="F24" s="329" t="s">
        <v>3300</v>
      </c>
      <c r="G24" s="381"/>
    </row>
    <row r="25" spans="1:9" ht="27">
      <c r="D25" s="24"/>
      <c r="E25" s="81" t="s">
        <v>610</v>
      </c>
      <c r="F25" s="328" t="s">
        <v>3299</v>
      </c>
      <c r="G25" s="381"/>
    </row>
    <row r="26" spans="1:9" ht="27">
      <c r="D26" s="24"/>
      <c r="E26" s="81" t="s">
        <v>501</v>
      </c>
      <c r="F26" s="328" t="s">
        <v>3298</v>
      </c>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2838</v>
      </c>
      <c r="G29" s="380"/>
    </row>
    <row r="30" spans="1:9" ht="27" hidden="1">
      <c r="C30" s="28"/>
      <c r="D30" s="29"/>
      <c r="E30" s="52" t="s">
        <v>203</v>
      </c>
      <c r="F30" s="331"/>
      <c r="G30" s="380"/>
    </row>
    <row r="31" spans="1:9" ht="27">
      <c r="C31" s="28"/>
      <c r="D31" s="29"/>
      <c r="E31" s="30" t="s">
        <v>53</v>
      </c>
      <c r="F31" s="330" t="s">
        <v>2839</v>
      </c>
      <c r="G31" s="380"/>
    </row>
    <row r="32" spans="1:9" ht="27">
      <c r="C32" s="28"/>
      <c r="D32" s="29"/>
      <c r="E32" s="30" t="s">
        <v>54</v>
      </c>
      <c r="F32" s="330" t="s">
        <v>1735</v>
      </c>
      <c r="G32" s="380"/>
      <c r="H32" s="31"/>
    </row>
    <row r="33" spans="1:9" s="370" customFormat="1" ht="6">
      <c r="A33" s="375"/>
      <c r="B33" s="365"/>
      <c r="C33" s="366"/>
      <c r="D33" s="376"/>
      <c r="E33" s="372"/>
      <c r="F33" s="377"/>
      <c r="G33" s="378"/>
      <c r="I33" s="371"/>
    </row>
    <row r="34" spans="1:9" ht="27">
      <c r="A34" s="199"/>
      <c r="D34" s="26"/>
      <c r="E34" s="797" t="s">
        <v>724</v>
      </c>
      <c r="F34" s="1125" t="s">
        <v>726</v>
      </c>
      <c r="G34" s="379"/>
    </row>
    <row r="35" spans="1:9" s="370" customFormat="1" ht="6">
      <c r="A35" s="375"/>
      <c r="B35" s="365"/>
      <c r="C35" s="366"/>
      <c r="D35" s="376"/>
      <c r="E35" s="372"/>
      <c r="F35" s="377"/>
      <c r="G35" s="378"/>
      <c r="I35" s="371"/>
    </row>
    <row r="36" spans="1:9" ht="27">
      <c r="A36" s="199"/>
      <c r="D36" s="26"/>
      <c r="E36" s="81" t="s">
        <v>243</v>
      </c>
      <c r="F36" s="826" t="s">
        <v>204</v>
      </c>
      <c r="G36" s="379"/>
    </row>
    <row r="37" spans="1:9" s="370" customFormat="1" ht="6">
      <c r="A37" s="364"/>
      <c r="B37" s="365"/>
      <c r="C37" s="366"/>
      <c r="D37" s="367"/>
      <c r="E37" s="368"/>
      <c r="F37" s="369"/>
      <c r="G37" s="367"/>
      <c r="I37" s="371"/>
    </row>
    <row r="38" spans="1:9" ht="27">
      <c r="B38" s="189"/>
      <c r="D38" s="24"/>
      <c r="E38" s="81" t="s">
        <v>730</v>
      </c>
      <c r="F38" s="1107" t="s">
        <v>85</v>
      </c>
      <c r="G38" s="381"/>
      <c r="I38" s="19"/>
    </row>
    <row r="39" spans="1:9" s="370" customFormat="1" ht="6">
      <c r="A39" s="375"/>
      <c r="B39" s="365"/>
      <c r="C39" s="366"/>
      <c r="D39" s="376"/>
      <c r="E39" s="372"/>
      <c r="F39" s="377"/>
      <c r="G39" s="378"/>
      <c r="I39" s="371"/>
    </row>
    <row r="40" spans="1:9" ht="27">
      <c r="A40" s="201"/>
      <c r="B40" s="92"/>
      <c r="D40" s="33"/>
      <c r="E40" s="32" t="s">
        <v>546</v>
      </c>
      <c r="F40" s="328" t="s">
        <v>3301</v>
      </c>
      <c r="G40" s="379"/>
    </row>
    <row r="41" spans="1:9" ht="27">
      <c r="A41" s="201"/>
      <c r="B41" s="92"/>
      <c r="D41" s="33"/>
      <c r="E41" s="41" t="s">
        <v>547</v>
      </c>
      <c r="F41" s="328" t="s">
        <v>3302</v>
      </c>
      <c r="G41" s="379"/>
    </row>
    <row r="42" spans="1:9" ht="19.5">
      <c r="D42" s="24"/>
      <c r="E42" s="25"/>
      <c r="F42" s="443" t="s">
        <v>579</v>
      </c>
      <c r="G42" s="21"/>
    </row>
    <row r="43" spans="1:9" ht="27">
      <c r="A43" s="201"/>
      <c r="D43" s="21"/>
      <c r="E43" s="441" t="s">
        <v>87</v>
      </c>
      <c r="F43" s="447" t="s">
        <v>3303</v>
      </c>
      <c r="G43" s="379"/>
    </row>
    <row r="44" spans="1:9" ht="27">
      <c r="A44" s="201"/>
      <c r="B44" s="92"/>
      <c r="D44" s="33"/>
      <c r="E44" s="441" t="s">
        <v>88</v>
      </c>
      <c r="F44" s="447" t="s">
        <v>3304</v>
      </c>
      <c r="G44" s="379"/>
    </row>
    <row r="45" spans="1:9" ht="27">
      <c r="A45" s="201"/>
      <c r="B45" s="92"/>
      <c r="D45" s="33"/>
      <c r="E45" s="441" t="s">
        <v>580</v>
      </c>
      <c r="F45" s="447" t="s">
        <v>3305</v>
      </c>
      <c r="G45" s="379"/>
    </row>
    <row r="46" spans="1:9" ht="27">
      <c r="D46" s="24"/>
      <c r="E46" s="442" t="s">
        <v>581</v>
      </c>
      <c r="F46" s="447" t="s">
        <v>3306</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5"/>
      <c r="F54" s="1155"/>
      <c r="G54" s="1155"/>
      <c r="H54" s="1155"/>
      <c r="I54" s="1155"/>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15748031496062992" right="0.15748031496062992" top="0.19685039370078741" bottom="0.19685039370078741" header="0.51181102362204722" footer="0.1181102362204724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sheetPr codeName="REESTR_VED">
    <tabColor indexed="47"/>
  </sheetPr>
  <dimension ref="A1:B11"/>
  <sheetViews>
    <sheetView showGridLines="0" zoomScaleNormal="100" workbookViewId="0"/>
  </sheetViews>
  <sheetFormatPr defaultRowHeight="11.25"/>
  <cols>
    <col min="1" max="1" width="9.140625" style="1132"/>
    <col min="2" max="2" width="65.28515625" style="1132" customWidth="1"/>
    <col min="3" max="3" width="41" style="1132" customWidth="1"/>
    <col min="4" max="16384" width="9.140625" style="1132"/>
  </cols>
  <sheetData>
    <row r="1" spans="1:2">
      <c r="A1" s="1132" t="s">
        <v>330</v>
      </c>
      <c r="B1" s="1132" t="s">
        <v>332</v>
      </c>
    </row>
    <row r="2" spans="1:2">
      <c r="A2" s="1132">
        <v>4190064</v>
      </c>
      <c r="B2" s="1132" t="s">
        <v>1504</v>
      </c>
    </row>
    <row r="3" spans="1:2">
      <c r="A3" s="1132">
        <v>4190065</v>
      </c>
      <c r="B3" s="1132" t="s">
        <v>1505</v>
      </c>
    </row>
    <row r="4" spans="1:2">
      <c r="A4" s="1132">
        <v>4190066</v>
      </c>
      <c r="B4" s="1132" t="s">
        <v>1506</v>
      </c>
    </row>
    <row r="5" spans="1:2">
      <c r="A5" s="1132">
        <v>4190067</v>
      </c>
      <c r="B5" s="1132" t="s">
        <v>1507</v>
      </c>
    </row>
    <row r="6" spans="1:2">
      <c r="A6" s="1132">
        <v>4190068</v>
      </c>
      <c r="B6" s="1132" t="s">
        <v>1508</v>
      </c>
    </row>
    <row r="7" spans="1:2">
      <c r="A7" s="1132">
        <v>4190069</v>
      </c>
      <c r="B7" s="1132" t="s">
        <v>1509</v>
      </c>
    </row>
    <row r="8" spans="1:2">
      <c r="A8" s="1132">
        <v>4190070</v>
      </c>
      <c r="B8" s="1132" t="s">
        <v>1510</v>
      </c>
    </row>
    <row r="9" spans="1:2">
      <c r="A9" s="1132">
        <v>4190071</v>
      </c>
      <c r="B9" s="1132" t="s">
        <v>1511</v>
      </c>
    </row>
    <row r="10" spans="1:2">
      <c r="A10" s="1132">
        <v>4190072</v>
      </c>
      <c r="B10" s="1132" t="s">
        <v>1512</v>
      </c>
    </row>
    <row r="11" spans="1:2">
      <c r="A11" s="1132">
        <v>4190073</v>
      </c>
      <c r="B11" s="1132" t="s">
        <v>1513</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codeName="TSH_REESTR_ORG">
    <tabColor indexed="47"/>
  </sheetPr>
  <dimension ref="A1:J55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1503</v>
      </c>
      <c r="B1" s="5" t="s">
        <v>1519</v>
      </c>
      <c r="C1" s="5" t="s">
        <v>1520</v>
      </c>
      <c r="D1" s="5" t="s">
        <v>1521</v>
      </c>
      <c r="E1" s="5" t="s">
        <v>1522</v>
      </c>
      <c r="F1" s="5" t="s">
        <v>1523</v>
      </c>
      <c r="G1" s="5" t="s">
        <v>1524</v>
      </c>
      <c r="H1" s="5" t="s">
        <v>1525</v>
      </c>
      <c r="I1" s="5" t="s">
        <v>1526</v>
      </c>
    </row>
    <row r="2" spans="1:10">
      <c r="A2" s="5">
        <v>1</v>
      </c>
      <c r="B2" s="5" t="s">
        <v>1527</v>
      </c>
      <c r="C2" s="5" t="s">
        <v>97</v>
      </c>
      <c r="D2" s="5" t="s">
        <v>1528</v>
      </c>
      <c r="E2" s="5" t="s">
        <v>1529</v>
      </c>
      <c r="F2" s="5" t="s">
        <v>1530</v>
      </c>
      <c r="G2" s="5" t="s">
        <v>1531</v>
      </c>
      <c r="J2" s="5" t="s">
        <v>3294</v>
      </c>
    </row>
    <row r="3" spans="1:10">
      <c r="A3" s="5">
        <v>2</v>
      </c>
      <c r="B3" s="5" t="s">
        <v>1527</v>
      </c>
      <c r="C3" s="5" t="s">
        <v>97</v>
      </c>
      <c r="D3" s="5" t="s">
        <v>1532</v>
      </c>
      <c r="E3" s="5" t="s">
        <v>1533</v>
      </c>
      <c r="F3" s="5" t="s">
        <v>1534</v>
      </c>
      <c r="G3" s="5" t="s">
        <v>1535</v>
      </c>
      <c r="J3" s="5" t="s">
        <v>3294</v>
      </c>
    </row>
    <row r="4" spans="1:10">
      <c r="A4" s="5">
        <v>3</v>
      </c>
      <c r="B4" s="5" t="s">
        <v>1527</v>
      </c>
      <c r="C4" s="5" t="s">
        <v>97</v>
      </c>
      <c r="D4" s="5" t="s">
        <v>1536</v>
      </c>
      <c r="E4" s="5" t="s">
        <v>1537</v>
      </c>
      <c r="F4" s="5" t="s">
        <v>1538</v>
      </c>
      <c r="G4" s="5" t="s">
        <v>1539</v>
      </c>
      <c r="H4" s="5" t="s">
        <v>1540</v>
      </c>
      <c r="J4" s="5" t="s">
        <v>3294</v>
      </c>
    </row>
    <row r="5" spans="1:10">
      <c r="A5" s="5">
        <v>4</v>
      </c>
      <c r="B5" s="5" t="s">
        <v>1527</v>
      </c>
      <c r="C5" s="5" t="s">
        <v>97</v>
      </c>
      <c r="D5" s="5" t="s">
        <v>1541</v>
      </c>
      <c r="E5" s="5" t="s">
        <v>1542</v>
      </c>
      <c r="F5" s="5" t="s">
        <v>1543</v>
      </c>
      <c r="G5" s="5" t="s">
        <v>1544</v>
      </c>
      <c r="J5" s="5" t="s">
        <v>3294</v>
      </c>
    </row>
    <row r="6" spans="1:10">
      <c r="A6" s="5">
        <v>5</v>
      </c>
      <c r="B6" s="5" t="s">
        <v>1527</v>
      </c>
      <c r="C6" s="5" t="s">
        <v>97</v>
      </c>
      <c r="D6" s="5" t="s">
        <v>1545</v>
      </c>
      <c r="E6" s="5" t="s">
        <v>1546</v>
      </c>
      <c r="F6" s="5" t="s">
        <v>1547</v>
      </c>
      <c r="G6" s="5" t="s">
        <v>1535</v>
      </c>
      <c r="J6" s="5" t="s">
        <v>3294</v>
      </c>
    </row>
    <row r="7" spans="1:10">
      <c r="A7" s="5">
        <v>6</v>
      </c>
      <c r="B7" s="5" t="s">
        <v>1527</v>
      </c>
      <c r="C7" s="5" t="s">
        <v>97</v>
      </c>
      <c r="D7" s="5" t="s">
        <v>1548</v>
      </c>
      <c r="E7" s="5" t="s">
        <v>1549</v>
      </c>
      <c r="F7" s="5" t="s">
        <v>1550</v>
      </c>
      <c r="G7" s="5" t="s">
        <v>1551</v>
      </c>
      <c r="J7" s="5" t="s">
        <v>3294</v>
      </c>
    </row>
    <row r="8" spans="1:10">
      <c r="A8" s="5">
        <v>7</v>
      </c>
      <c r="B8" s="5" t="s">
        <v>1527</v>
      </c>
      <c r="C8" s="5" t="s">
        <v>97</v>
      </c>
      <c r="D8" s="5" t="s">
        <v>1552</v>
      </c>
      <c r="E8" s="5" t="s">
        <v>1553</v>
      </c>
      <c r="F8" s="5" t="s">
        <v>1554</v>
      </c>
      <c r="G8" s="5" t="s">
        <v>1555</v>
      </c>
      <c r="J8" s="5" t="s">
        <v>3294</v>
      </c>
    </row>
    <row r="9" spans="1:10">
      <c r="A9" s="5">
        <v>8</v>
      </c>
      <c r="B9" s="5" t="s">
        <v>1527</v>
      </c>
      <c r="C9" s="5" t="s">
        <v>97</v>
      </c>
      <c r="D9" s="5" t="s">
        <v>1556</v>
      </c>
      <c r="E9" s="5" t="s">
        <v>1557</v>
      </c>
      <c r="F9" s="5" t="s">
        <v>1558</v>
      </c>
      <c r="G9" s="5" t="s">
        <v>1559</v>
      </c>
      <c r="J9" s="5" t="s">
        <v>3294</v>
      </c>
    </row>
    <row r="10" spans="1:10">
      <c r="A10" s="5">
        <v>9</v>
      </c>
      <c r="B10" s="5" t="s">
        <v>1527</v>
      </c>
      <c r="C10" s="5" t="s">
        <v>97</v>
      </c>
      <c r="D10" s="5" t="s">
        <v>1560</v>
      </c>
      <c r="E10" s="5" t="s">
        <v>1561</v>
      </c>
      <c r="F10" s="5" t="s">
        <v>1562</v>
      </c>
      <c r="G10" s="5" t="s">
        <v>1563</v>
      </c>
      <c r="J10" s="5" t="s">
        <v>3294</v>
      </c>
    </row>
    <row r="11" spans="1:10">
      <c r="A11" s="5">
        <v>10</v>
      </c>
      <c r="B11" s="5" t="s">
        <v>1527</v>
      </c>
      <c r="C11" s="5" t="s">
        <v>97</v>
      </c>
      <c r="D11" s="5" t="s">
        <v>1564</v>
      </c>
      <c r="E11" s="5" t="s">
        <v>1565</v>
      </c>
      <c r="F11" s="5" t="s">
        <v>1566</v>
      </c>
      <c r="G11" s="5" t="s">
        <v>1567</v>
      </c>
      <c r="J11" s="5" t="s">
        <v>3294</v>
      </c>
    </row>
    <row r="12" spans="1:10">
      <c r="A12" s="5">
        <v>11</v>
      </c>
      <c r="B12" s="5" t="s">
        <v>1527</v>
      </c>
      <c r="C12" s="5" t="s">
        <v>97</v>
      </c>
      <c r="D12" s="5" t="s">
        <v>1568</v>
      </c>
      <c r="E12" s="5" t="s">
        <v>1569</v>
      </c>
      <c r="F12" s="5" t="s">
        <v>1570</v>
      </c>
      <c r="G12" s="5" t="s">
        <v>1555</v>
      </c>
      <c r="J12" s="5" t="s">
        <v>3294</v>
      </c>
    </row>
    <row r="13" spans="1:10">
      <c r="A13" s="5">
        <v>12</v>
      </c>
      <c r="B13" s="5" t="s">
        <v>1527</v>
      </c>
      <c r="C13" s="5" t="s">
        <v>97</v>
      </c>
      <c r="D13" s="5" t="s">
        <v>1571</v>
      </c>
      <c r="E13" s="5" t="s">
        <v>1572</v>
      </c>
      <c r="F13" s="5" t="s">
        <v>1573</v>
      </c>
      <c r="G13" s="5" t="s">
        <v>1574</v>
      </c>
      <c r="J13" s="5" t="s">
        <v>3294</v>
      </c>
    </row>
    <row r="14" spans="1:10">
      <c r="A14" s="5">
        <v>13</v>
      </c>
      <c r="B14" s="5" t="s">
        <v>1527</v>
      </c>
      <c r="C14" s="5" t="s">
        <v>97</v>
      </c>
      <c r="D14" s="5" t="s">
        <v>1575</v>
      </c>
      <c r="E14" s="5" t="s">
        <v>1576</v>
      </c>
      <c r="F14" s="5" t="s">
        <v>1577</v>
      </c>
      <c r="G14" s="5" t="s">
        <v>1578</v>
      </c>
      <c r="J14" s="5" t="s">
        <v>3294</v>
      </c>
    </row>
    <row r="15" spans="1:10">
      <c r="A15" s="5">
        <v>14</v>
      </c>
      <c r="B15" s="5" t="s">
        <v>1527</v>
      </c>
      <c r="C15" s="5" t="s">
        <v>97</v>
      </c>
      <c r="D15" s="5" t="s">
        <v>1579</v>
      </c>
      <c r="E15" s="5" t="s">
        <v>1580</v>
      </c>
      <c r="F15" s="5" t="s">
        <v>1581</v>
      </c>
      <c r="G15" s="5" t="s">
        <v>1582</v>
      </c>
      <c r="J15" s="5" t="s">
        <v>3294</v>
      </c>
    </row>
    <row r="16" spans="1:10">
      <c r="A16" s="5">
        <v>15</v>
      </c>
      <c r="B16" s="5" t="s">
        <v>1527</v>
      </c>
      <c r="C16" s="5" t="s">
        <v>97</v>
      </c>
      <c r="D16" s="5" t="s">
        <v>1583</v>
      </c>
      <c r="E16" s="5" t="s">
        <v>1584</v>
      </c>
      <c r="F16" s="5" t="s">
        <v>1585</v>
      </c>
      <c r="G16" s="5" t="s">
        <v>1555</v>
      </c>
      <c r="J16" s="5" t="s">
        <v>3294</v>
      </c>
    </row>
    <row r="17" spans="1:10">
      <c r="A17" s="5">
        <v>16</v>
      </c>
      <c r="B17" s="5" t="s">
        <v>1527</v>
      </c>
      <c r="C17" s="5" t="s">
        <v>97</v>
      </c>
      <c r="D17" s="5" t="s">
        <v>1586</v>
      </c>
      <c r="E17" s="5" t="s">
        <v>1587</v>
      </c>
      <c r="F17" s="5" t="s">
        <v>1588</v>
      </c>
      <c r="G17" s="5" t="s">
        <v>1589</v>
      </c>
      <c r="J17" s="5" t="s">
        <v>3294</v>
      </c>
    </row>
    <row r="18" spans="1:10">
      <c r="A18" s="5">
        <v>17</v>
      </c>
      <c r="B18" s="5" t="s">
        <v>1527</v>
      </c>
      <c r="C18" s="5" t="s">
        <v>97</v>
      </c>
      <c r="D18" s="5" t="s">
        <v>1590</v>
      </c>
      <c r="E18" s="5" t="s">
        <v>1591</v>
      </c>
      <c r="F18" s="5" t="s">
        <v>1592</v>
      </c>
      <c r="G18" s="5" t="s">
        <v>1593</v>
      </c>
      <c r="J18" s="5" t="s">
        <v>3294</v>
      </c>
    </row>
    <row r="19" spans="1:10">
      <c r="A19" s="5">
        <v>18</v>
      </c>
      <c r="B19" s="5" t="s">
        <v>1527</v>
      </c>
      <c r="C19" s="5" t="s">
        <v>97</v>
      </c>
      <c r="D19" s="5" t="s">
        <v>1594</v>
      </c>
      <c r="E19" s="5" t="s">
        <v>1595</v>
      </c>
      <c r="F19" s="5" t="s">
        <v>1596</v>
      </c>
      <c r="G19" s="5" t="s">
        <v>1589</v>
      </c>
      <c r="J19" s="5" t="s">
        <v>3294</v>
      </c>
    </row>
    <row r="20" spans="1:10">
      <c r="A20" s="5">
        <v>19</v>
      </c>
      <c r="B20" s="5" t="s">
        <v>1527</v>
      </c>
      <c r="C20" s="5" t="s">
        <v>97</v>
      </c>
      <c r="D20" s="5" t="s">
        <v>1597</v>
      </c>
      <c r="E20" s="5" t="s">
        <v>1598</v>
      </c>
      <c r="F20" s="5" t="s">
        <v>1599</v>
      </c>
      <c r="G20" s="5" t="s">
        <v>1551</v>
      </c>
      <c r="J20" s="5" t="s">
        <v>3294</v>
      </c>
    </row>
    <row r="21" spans="1:10">
      <c r="A21" s="5">
        <v>20</v>
      </c>
      <c r="B21" s="5" t="s">
        <v>1527</v>
      </c>
      <c r="C21" s="5" t="s">
        <v>97</v>
      </c>
      <c r="D21" s="5" t="s">
        <v>1600</v>
      </c>
      <c r="E21" s="5" t="s">
        <v>1601</v>
      </c>
      <c r="F21" s="5" t="s">
        <v>1602</v>
      </c>
      <c r="G21" s="5" t="s">
        <v>1603</v>
      </c>
      <c r="J21" s="5" t="s">
        <v>3294</v>
      </c>
    </row>
    <row r="22" spans="1:10">
      <c r="A22" s="5">
        <v>21</v>
      </c>
      <c r="B22" s="5" t="s">
        <v>1527</v>
      </c>
      <c r="C22" s="5" t="s">
        <v>97</v>
      </c>
      <c r="D22" s="5" t="s">
        <v>1604</v>
      </c>
      <c r="E22" s="5" t="s">
        <v>1605</v>
      </c>
      <c r="F22" s="5" t="s">
        <v>1606</v>
      </c>
      <c r="G22" s="5" t="s">
        <v>1535</v>
      </c>
      <c r="H22" s="5" t="s">
        <v>1607</v>
      </c>
      <c r="J22" s="5" t="s">
        <v>3294</v>
      </c>
    </row>
    <row r="23" spans="1:10">
      <c r="A23" s="5">
        <v>22</v>
      </c>
      <c r="B23" s="5" t="s">
        <v>1527</v>
      </c>
      <c r="C23" s="5" t="s">
        <v>97</v>
      </c>
      <c r="D23" s="5" t="s">
        <v>1608</v>
      </c>
      <c r="E23" s="5" t="s">
        <v>1609</v>
      </c>
      <c r="F23" s="5" t="s">
        <v>1610</v>
      </c>
      <c r="G23" s="5" t="s">
        <v>1589</v>
      </c>
      <c r="J23" s="5" t="s">
        <v>3294</v>
      </c>
    </row>
    <row r="24" spans="1:10">
      <c r="A24" s="5">
        <v>23</v>
      </c>
      <c r="B24" s="5" t="s">
        <v>1527</v>
      </c>
      <c r="C24" s="5" t="s">
        <v>97</v>
      </c>
      <c r="D24" s="5" t="s">
        <v>1611</v>
      </c>
      <c r="E24" s="5" t="s">
        <v>1612</v>
      </c>
      <c r="F24" s="5" t="s">
        <v>1613</v>
      </c>
      <c r="G24" s="5" t="s">
        <v>1544</v>
      </c>
      <c r="J24" s="5" t="s">
        <v>3294</v>
      </c>
    </row>
    <row r="25" spans="1:10">
      <c r="A25" s="5">
        <v>24</v>
      </c>
      <c r="B25" s="5" t="s">
        <v>1527</v>
      </c>
      <c r="C25" s="5" t="s">
        <v>97</v>
      </c>
      <c r="D25" s="5" t="s">
        <v>1614</v>
      </c>
      <c r="E25" s="5" t="s">
        <v>1615</v>
      </c>
      <c r="F25" s="5" t="s">
        <v>1616</v>
      </c>
      <c r="G25" s="5" t="s">
        <v>1551</v>
      </c>
      <c r="J25" s="5" t="s">
        <v>3294</v>
      </c>
    </row>
    <row r="26" spans="1:10">
      <c r="A26" s="5">
        <v>25</v>
      </c>
      <c r="B26" s="5" t="s">
        <v>1527</v>
      </c>
      <c r="C26" s="5" t="s">
        <v>97</v>
      </c>
      <c r="D26" s="5" t="s">
        <v>1617</v>
      </c>
      <c r="E26" s="5" t="s">
        <v>1618</v>
      </c>
      <c r="F26" s="5" t="s">
        <v>1619</v>
      </c>
      <c r="G26" s="5" t="s">
        <v>1620</v>
      </c>
      <c r="H26" s="5" t="s">
        <v>1621</v>
      </c>
      <c r="J26" s="5" t="s">
        <v>3294</v>
      </c>
    </row>
    <row r="27" spans="1:10">
      <c r="A27" s="5">
        <v>26</v>
      </c>
      <c r="B27" s="5" t="s">
        <v>1527</v>
      </c>
      <c r="C27" s="5" t="s">
        <v>97</v>
      </c>
      <c r="D27" s="5" t="s">
        <v>1622</v>
      </c>
      <c r="E27" s="5" t="s">
        <v>1623</v>
      </c>
      <c r="F27" s="5" t="s">
        <v>1624</v>
      </c>
      <c r="G27" s="5" t="s">
        <v>1620</v>
      </c>
      <c r="J27" s="5" t="s">
        <v>3294</v>
      </c>
    </row>
    <row r="28" spans="1:10">
      <c r="A28" s="5">
        <v>27</v>
      </c>
      <c r="B28" s="5" t="s">
        <v>1527</v>
      </c>
      <c r="C28" s="5" t="s">
        <v>97</v>
      </c>
      <c r="D28" s="5" t="s">
        <v>1625</v>
      </c>
      <c r="E28" s="5" t="s">
        <v>1626</v>
      </c>
      <c r="F28" s="5" t="s">
        <v>1627</v>
      </c>
      <c r="G28" s="5" t="s">
        <v>1563</v>
      </c>
      <c r="J28" s="5" t="s">
        <v>3294</v>
      </c>
    </row>
    <row r="29" spans="1:10">
      <c r="A29" s="5">
        <v>28</v>
      </c>
      <c r="B29" s="5" t="s">
        <v>1527</v>
      </c>
      <c r="C29" s="5" t="s">
        <v>97</v>
      </c>
      <c r="D29" s="5" t="s">
        <v>1628</v>
      </c>
      <c r="E29" s="5" t="s">
        <v>1629</v>
      </c>
      <c r="F29" s="5" t="s">
        <v>1630</v>
      </c>
      <c r="G29" s="5" t="s">
        <v>1535</v>
      </c>
      <c r="J29" s="5" t="s">
        <v>3294</v>
      </c>
    </row>
    <row r="30" spans="1:10">
      <c r="A30" s="5">
        <v>29</v>
      </c>
      <c r="B30" s="5" t="s">
        <v>1527</v>
      </c>
      <c r="C30" s="5" t="s">
        <v>97</v>
      </c>
      <c r="D30" s="5" t="s">
        <v>1631</v>
      </c>
      <c r="E30" s="5" t="s">
        <v>1632</v>
      </c>
      <c r="F30" s="5" t="s">
        <v>1633</v>
      </c>
      <c r="G30" s="5" t="s">
        <v>1634</v>
      </c>
      <c r="J30" s="5" t="s">
        <v>3294</v>
      </c>
    </row>
    <row r="31" spans="1:10">
      <c r="A31" s="5">
        <v>30</v>
      </c>
      <c r="B31" s="5" t="s">
        <v>1527</v>
      </c>
      <c r="C31" s="5" t="s">
        <v>97</v>
      </c>
      <c r="D31" s="5" t="s">
        <v>1635</v>
      </c>
      <c r="E31" s="5" t="s">
        <v>1636</v>
      </c>
      <c r="F31" s="5" t="s">
        <v>1637</v>
      </c>
      <c r="G31" s="5" t="s">
        <v>1593</v>
      </c>
      <c r="J31" s="5" t="s">
        <v>3294</v>
      </c>
    </row>
    <row r="32" spans="1:10">
      <c r="A32" s="5">
        <v>31</v>
      </c>
      <c r="B32" s="5" t="s">
        <v>1527</v>
      </c>
      <c r="C32" s="5" t="s">
        <v>97</v>
      </c>
      <c r="D32" s="5" t="s">
        <v>1638</v>
      </c>
      <c r="E32" s="5" t="s">
        <v>1639</v>
      </c>
      <c r="F32" s="5" t="s">
        <v>1640</v>
      </c>
      <c r="G32" s="5" t="s">
        <v>1535</v>
      </c>
      <c r="J32" s="5" t="s">
        <v>3294</v>
      </c>
    </row>
    <row r="33" spans="1:10">
      <c r="A33" s="5">
        <v>32</v>
      </c>
      <c r="B33" s="5" t="s">
        <v>1527</v>
      </c>
      <c r="C33" s="5" t="s">
        <v>97</v>
      </c>
      <c r="D33" s="5" t="s">
        <v>1641</v>
      </c>
      <c r="E33" s="5" t="s">
        <v>1642</v>
      </c>
      <c r="F33" s="5" t="s">
        <v>1643</v>
      </c>
      <c r="G33" s="5" t="s">
        <v>1644</v>
      </c>
      <c r="J33" s="5" t="s">
        <v>3294</v>
      </c>
    </row>
    <row r="34" spans="1:10">
      <c r="A34" s="5">
        <v>33</v>
      </c>
      <c r="B34" s="5" t="s">
        <v>1527</v>
      </c>
      <c r="C34" s="5" t="s">
        <v>97</v>
      </c>
      <c r="D34" s="5" t="s">
        <v>1645</v>
      </c>
      <c r="E34" s="5" t="s">
        <v>1646</v>
      </c>
      <c r="F34" s="5" t="s">
        <v>1647</v>
      </c>
      <c r="G34" s="5" t="s">
        <v>1648</v>
      </c>
      <c r="J34" s="5" t="s">
        <v>3294</v>
      </c>
    </row>
    <row r="35" spans="1:10">
      <c r="A35" s="5">
        <v>34</v>
      </c>
      <c r="B35" s="5" t="s">
        <v>1527</v>
      </c>
      <c r="C35" s="5" t="s">
        <v>97</v>
      </c>
      <c r="D35" s="5" t="s">
        <v>1649</v>
      </c>
      <c r="E35" s="5" t="s">
        <v>1650</v>
      </c>
      <c r="F35" s="5" t="s">
        <v>1651</v>
      </c>
      <c r="G35" s="5" t="s">
        <v>1559</v>
      </c>
      <c r="J35" s="5" t="s">
        <v>3294</v>
      </c>
    </row>
    <row r="36" spans="1:10">
      <c r="A36" s="5">
        <v>35</v>
      </c>
      <c r="B36" s="5" t="s">
        <v>1527</v>
      </c>
      <c r="C36" s="5" t="s">
        <v>97</v>
      </c>
      <c r="D36" s="5" t="s">
        <v>1652</v>
      </c>
      <c r="E36" s="5" t="s">
        <v>1653</v>
      </c>
      <c r="F36" s="5" t="s">
        <v>1654</v>
      </c>
      <c r="G36" s="5" t="s">
        <v>1535</v>
      </c>
      <c r="J36" s="5" t="s">
        <v>3294</v>
      </c>
    </row>
    <row r="37" spans="1:10">
      <c r="A37" s="5">
        <v>36</v>
      </c>
      <c r="B37" s="5" t="s">
        <v>1527</v>
      </c>
      <c r="C37" s="5" t="s">
        <v>97</v>
      </c>
      <c r="D37" s="5" t="s">
        <v>1655</v>
      </c>
      <c r="E37" s="5" t="s">
        <v>1656</v>
      </c>
      <c r="F37" s="5" t="s">
        <v>1657</v>
      </c>
      <c r="G37" s="5" t="s">
        <v>1563</v>
      </c>
      <c r="J37" s="5" t="s">
        <v>3294</v>
      </c>
    </row>
    <row r="38" spans="1:10">
      <c r="A38" s="5">
        <v>37</v>
      </c>
      <c r="B38" s="5" t="s">
        <v>1527</v>
      </c>
      <c r="C38" s="5" t="s">
        <v>97</v>
      </c>
      <c r="D38" s="5" t="s">
        <v>1658</v>
      </c>
      <c r="E38" s="5" t="s">
        <v>1659</v>
      </c>
      <c r="F38" s="5" t="s">
        <v>1660</v>
      </c>
      <c r="G38" s="5" t="s">
        <v>1644</v>
      </c>
      <c r="J38" s="5" t="s">
        <v>3294</v>
      </c>
    </row>
    <row r="39" spans="1:10">
      <c r="A39" s="5">
        <v>38</v>
      </c>
      <c r="B39" s="5" t="s">
        <v>1527</v>
      </c>
      <c r="C39" s="5" t="s">
        <v>97</v>
      </c>
      <c r="D39" s="5" t="s">
        <v>1661</v>
      </c>
      <c r="E39" s="5" t="s">
        <v>1662</v>
      </c>
      <c r="F39" s="5" t="s">
        <v>1663</v>
      </c>
      <c r="G39" s="5" t="s">
        <v>1664</v>
      </c>
      <c r="H39" s="5" t="s">
        <v>1665</v>
      </c>
      <c r="J39" s="5" t="s">
        <v>3294</v>
      </c>
    </row>
    <row r="40" spans="1:10">
      <c r="A40" s="5">
        <v>39</v>
      </c>
      <c r="B40" s="5" t="s">
        <v>1527</v>
      </c>
      <c r="C40" s="5" t="s">
        <v>97</v>
      </c>
      <c r="D40" s="5" t="s">
        <v>1666</v>
      </c>
      <c r="E40" s="5" t="s">
        <v>1667</v>
      </c>
      <c r="F40" s="5" t="s">
        <v>1668</v>
      </c>
      <c r="G40" s="5" t="s">
        <v>1559</v>
      </c>
      <c r="J40" s="5" t="s">
        <v>3294</v>
      </c>
    </row>
    <row r="41" spans="1:10">
      <c r="A41" s="5">
        <v>40</v>
      </c>
      <c r="B41" s="5" t="s">
        <v>1527</v>
      </c>
      <c r="C41" s="5" t="s">
        <v>97</v>
      </c>
      <c r="D41" s="5" t="s">
        <v>1669</v>
      </c>
      <c r="E41" s="5" t="s">
        <v>1670</v>
      </c>
      <c r="F41" s="5" t="s">
        <v>1668</v>
      </c>
      <c r="G41" s="5" t="s">
        <v>1671</v>
      </c>
      <c r="J41" s="5" t="s">
        <v>3294</v>
      </c>
    </row>
    <row r="42" spans="1:10">
      <c r="A42" s="5">
        <v>41</v>
      </c>
      <c r="B42" s="5" t="s">
        <v>1527</v>
      </c>
      <c r="C42" s="5" t="s">
        <v>97</v>
      </c>
      <c r="D42" s="5" t="s">
        <v>1672</v>
      </c>
      <c r="E42" s="5" t="s">
        <v>1673</v>
      </c>
      <c r="F42" s="5" t="s">
        <v>1668</v>
      </c>
      <c r="G42" s="5" t="s">
        <v>1674</v>
      </c>
      <c r="J42" s="5" t="s">
        <v>3294</v>
      </c>
    </row>
    <row r="43" spans="1:10">
      <c r="A43" s="5">
        <v>42</v>
      </c>
      <c r="B43" s="5" t="s">
        <v>1527</v>
      </c>
      <c r="C43" s="5" t="s">
        <v>97</v>
      </c>
      <c r="D43" s="5" t="s">
        <v>1675</v>
      </c>
      <c r="E43" s="5" t="s">
        <v>1676</v>
      </c>
      <c r="F43" s="5" t="s">
        <v>1668</v>
      </c>
      <c r="G43" s="5" t="s">
        <v>1677</v>
      </c>
      <c r="J43" s="5" t="s">
        <v>3294</v>
      </c>
    </row>
    <row r="44" spans="1:10">
      <c r="A44" s="5">
        <v>43</v>
      </c>
      <c r="B44" s="5" t="s">
        <v>1527</v>
      </c>
      <c r="C44" s="5" t="s">
        <v>97</v>
      </c>
      <c r="D44" s="5" t="s">
        <v>1678</v>
      </c>
      <c r="E44" s="5" t="s">
        <v>1679</v>
      </c>
      <c r="F44" s="5" t="s">
        <v>1668</v>
      </c>
      <c r="G44" s="5" t="s">
        <v>1680</v>
      </c>
      <c r="J44" s="5" t="s">
        <v>3294</v>
      </c>
    </row>
    <row r="45" spans="1:10">
      <c r="A45" s="5">
        <v>44</v>
      </c>
      <c r="B45" s="5" t="s">
        <v>1527</v>
      </c>
      <c r="C45" s="5" t="s">
        <v>97</v>
      </c>
      <c r="D45" s="5" t="s">
        <v>1681</v>
      </c>
      <c r="E45" s="5" t="s">
        <v>1682</v>
      </c>
      <c r="F45" s="5" t="s">
        <v>1668</v>
      </c>
      <c r="G45" s="5" t="s">
        <v>1683</v>
      </c>
      <c r="J45" s="5" t="s">
        <v>3294</v>
      </c>
    </row>
    <row r="46" spans="1:10">
      <c r="A46" s="5">
        <v>45</v>
      </c>
      <c r="B46" s="5" t="s">
        <v>1527</v>
      </c>
      <c r="C46" s="5" t="s">
        <v>97</v>
      </c>
      <c r="D46" s="5" t="s">
        <v>1684</v>
      </c>
      <c r="E46" s="5" t="s">
        <v>1685</v>
      </c>
      <c r="F46" s="5" t="s">
        <v>1686</v>
      </c>
      <c r="G46" s="5" t="s">
        <v>1687</v>
      </c>
      <c r="J46" s="5" t="s">
        <v>3294</v>
      </c>
    </row>
    <row r="47" spans="1:10">
      <c r="A47" s="5">
        <v>46</v>
      </c>
      <c r="B47" s="5" t="s">
        <v>1527</v>
      </c>
      <c r="C47" s="5" t="s">
        <v>97</v>
      </c>
      <c r="D47" s="5" t="s">
        <v>1688</v>
      </c>
      <c r="E47" s="5" t="s">
        <v>1689</v>
      </c>
      <c r="F47" s="5" t="s">
        <v>1690</v>
      </c>
      <c r="G47" s="5" t="s">
        <v>1559</v>
      </c>
      <c r="J47" s="5" t="s">
        <v>3294</v>
      </c>
    </row>
    <row r="48" spans="1:10">
      <c r="A48" s="5">
        <v>47</v>
      </c>
      <c r="B48" s="5" t="s">
        <v>1527</v>
      </c>
      <c r="C48" s="5" t="s">
        <v>97</v>
      </c>
      <c r="D48" s="5" t="s">
        <v>1691</v>
      </c>
      <c r="E48" s="5" t="s">
        <v>1692</v>
      </c>
      <c r="F48" s="5" t="s">
        <v>1693</v>
      </c>
      <c r="G48" s="5" t="s">
        <v>1539</v>
      </c>
      <c r="J48" s="5" t="s">
        <v>3294</v>
      </c>
    </row>
    <row r="49" spans="1:10">
      <c r="A49" s="5">
        <v>48</v>
      </c>
      <c r="B49" s="5" t="s">
        <v>1527</v>
      </c>
      <c r="C49" s="5" t="s">
        <v>97</v>
      </c>
      <c r="D49" s="5" t="s">
        <v>1694</v>
      </c>
      <c r="E49" s="5" t="s">
        <v>1695</v>
      </c>
      <c r="F49" s="5" t="s">
        <v>1696</v>
      </c>
      <c r="G49" s="5" t="s">
        <v>1697</v>
      </c>
      <c r="J49" s="5" t="s">
        <v>3294</v>
      </c>
    </row>
    <row r="50" spans="1:10">
      <c r="A50" s="5">
        <v>49</v>
      </c>
      <c r="B50" s="5" t="s">
        <v>1527</v>
      </c>
      <c r="C50" s="5" t="s">
        <v>97</v>
      </c>
      <c r="D50" s="5" t="s">
        <v>1698</v>
      </c>
      <c r="E50" s="5" t="s">
        <v>1699</v>
      </c>
      <c r="F50" s="5" t="s">
        <v>1700</v>
      </c>
      <c r="G50" s="5" t="s">
        <v>1701</v>
      </c>
      <c r="J50" s="5" t="s">
        <v>3294</v>
      </c>
    </row>
    <row r="51" spans="1:10">
      <c r="A51" s="5">
        <v>50</v>
      </c>
      <c r="B51" s="5" t="s">
        <v>1527</v>
      </c>
      <c r="C51" s="5" t="s">
        <v>97</v>
      </c>
      <c r="D51" s="5" t="s">
        <v>1702</v>
      </c>
      <c r="E51" s="5" t="s">
        <v>1703</v>
      </c>
      <c r="F51" s="5" t="s">
        <v>1704</v>
      </c>
      <c r="G51" s="5" t="s">
        <v>1705</v>
      </c>
      <c r="J51" s="5" t="s">
        <v>3294</v>
      </c>
    </row>
    <row r="52" spans="1:10">
      <c r="A52" s="5">
        <v>51</v>
      </c>
      <c r="B52" s="5" t="s">
        <v>1527</v>
      </c>
      <c r="C52" s="5" t="s">
        <v>97</v>
      </c>
      <c r="D52" s="5" t="s">
        <v>1706</v>
      </c>
      <c r="E52" s="5" t="s">
        <v>1707</v>
      </c>
      <c r="F52" s="5" t="s">
        <v>1708</v>
      </c>
      <c r="G52" s="5" t="s">
        <v>1539</v>
      </c>
      <c r="J52" s="5" t="s">
        <v>3294</v>
      </c>
    </row>
    <row r="53" spans="1:10">
      <c r="A53" s="5">
        <v>52</v>
      </c>
      <c r="B53" s="5" t="s">
        <v>1527</v>
      </c>
      <c r="C53" s="5" t="s">
        <v>97</v>
      </c>
      <c r="D53" s="5" t="s">
        <v>1709</v>
      </c>
      <c r="E53" s="5" t="s">
        <v>1710</v>
      </c>
      <c r="F53" s="5" t="s">
        <v>1711</v>
      </c>
      <c r="G53" s="5" t="s">
        <v>1705</v>
      </c>
      <c r="J53" s="5" t="s">
        <v>3294</v>
      </c>
    </row>
    <row r="54" spans="1:10">
      <c r="A54" s="5">
        <v>53</v>
      </c>
      <c r="B54" s="5" t="s">
        <v>1527</v>
      </c>
      <c r="C54" s="5" t="s">
        <v>97</v>
      </c>
      <c r="D54" s="5" t="s">
        <v>1712</v>
      </c>
      <c r="E54" s="5" t="s">
        <v>1713</v>
      </c>
      <c r="F54" s="5" t="s">
        <v>1714</v>
      </c>
      <c r="G54" s="5" t="s">
        <v>1715</v>
      </c>
      <c r="J54" s="5" t="s">
        <v>3294</v>
      </c>
    </row>
    <row r="55" spans="1:10">
      <c r="A55" s="5">
        <v>54</v>
      </c>
      <c r="B55" s="5" t="s">
        <v>1527</v>
      </c>
      <c r="C55" s="5" t="s">
        <v>97</v>
      </c>
      <c r="D55" s="5" t="s">
        <v>1716</v>
      </c>
      <c r="E55" s="5" t="s">
        <v>1717</v>
      </c>
      <c r="F55" s="5" t="s">
        <v>1718</v>
      </c>
      <c r="G55" s="5" t="s">
        <v>1603</v>
      </c>
      <c r="H55" s="5" t="s">
        <v>1719</v>
      </c>
      <c r="J55" s="5" t="s">
        <v>3294</v>
      </c>
    </row>
    <row r="56" spans="1:10">
      <c r="A56" s="5">
        <v>55</v>
      </c>
      <c r="B56" s="5" t="s">
        <v>1527</v>
      </c>
      <c r="C56" s="5" t="s">
        <v>97</v>
      </c>
      <c r="D56" s="5" t="s">
        <v>1720</v>
      </c>
      <c r="E56" s="5" t="s">
        <v>1721</v>
      </c>
      <c r="F56" s="5" t="s">
        <v>1722</v>
      </c>
      <c r="G56" s="5" t="s">
        <v>1535</v>
      </c>
      <c r="J56" s="5" t="s">
        <v>3294</v>
      </c>
    </row>
    <row r="57" spans="1:10">
      <c r="A57" s="5">
        <v>56</v>
      </c>
      <c r="B57" s="5" t="s">
        <v>1527</v>
      </c>
      <c r="C57" s="5" t="s">
        <v>97</v>
      </c>
      <c r="D57" s="5" t="s">
        <v>1723</v>
      </c>
      <c r="E57" s="5" t="s">
        <v>1724</v>
      </c>
      <c r="F57" s="5" t="s">
        <v>1725</v>
      </c>
      <c r="G57" s="5" t="s">
        <v>1726</v>
      </c>
      <c r="H57" s="5" t="s">
        <v>1727</v>
      </c>
      <c r="J57" s="5" t="s">
        <v>3294</v>
      </c>
    </row>
    <row r="58" spans="1:10">
      <c r="A58" s="5">
        <v>57</v>
      </c>
      <c r="B58" s="5" t="s">
        <v>1527</v>
      </c>
      <c r="C58" s="5" t="s">
        <v>97</v>
      </c>
      <c r="D58" s="5" t="s">
        <v>1728</v>
      </c>
      <c r="E58" s="5" t="s">
        <v>1729</v>
      </c>
      <c r="F58" s="5" t="s">
        <v>1730</v>
      </c>
      <c r="G58" s="5" t="s">
        <v>1563</v>
      </c>
      <c r="H58" s="5" t="s">
        <v>1731</v>
      </c>
      <c r="J58" s="5" t="s">
        <v>3294</v>
      </c>
    </row>
    <row r="59" spans="1:10">
      <c r="A59" s="5">
        <v>58</v>
      </c>
      <c r="B59" s="5" t="s">
        <v>1527</v>
      </c>
      <c r="C59" s="5" t="s">
        <v>97</v>
      </c>
      <c r="D59" s="5" t="s">
        <v>1732</v>
      </c>
      <c r="E59" s="5" t="s">
        <v>1733</v>
      </c>
      <c r="F59" s="5" t="s">
        <v>1734</v>
      </c>
      <c r="G59" s="5" t="s">
        <v>1735</v>
      </c>
      <c r="J59" s="5" t="s">
        <v>3294</v>
      </c>
    </row>
    <row r="60" spans="1:10">
      <c r="A60" s="5">
        <v>59</v>
      </c>
      <c r="B60" s="5" t="s">
        <v>1527</v>
      </c>
      <c r="C60" s="5" t="s">
        <v>97</v>
      </c>
      <c r="D60" s="5" t="s">
        <v>1736</v>
      </c>
      <c r="E60" s="5" t="s">
        <v>1737</v>
      </c>
      <c r="F60" s="5" t="s">
        <v>1738</v>
      </c>
      <c r="G60" s="5" t="s">
        <v>1715</v>
      </c>
      <c r="J60" s="5" t="s">
        <v>3294</v>
      </c>
    </row>
    <row r="61" spans="1:10">
      <c r="A61" s="5">
        <v>60</v>
      </c>
      <c r="B61" s="5" t="s">
        <v>1527</v>
      </c>
      <c r="C61" s="5" t="s">
        <v>97</v>
      </c>
      <c r="D61" s="5" t="s">
        <v>1739</v>
      </c>
      <c r="E61" s="5" t="s">
        <v>1740</v>
      </c>
      <c r="F61" s="5" t="s">
        <v>1741</v>
      </c>
      <c r="G61" s="5" t="s">
        <v>1742</v>
      </c>
      <c r="H61" s="5" t="s">
        <v>1743</v>
      </c>
      <c r="J61" s="5" t="s">
        <v>3294</v>
      </c>
    </row>
    <row r="62" spans="1:10">
      <c r="A62" s="5">
        <v>61</v>
      </c>
      <c r="B62" s="5" t="s">
        <v>1527</v>
      </c>
      <c r="C62" s="5" t="s">
        <v>97</v>
      </c>
      <c r="D62" s="5" t="s">
        <v>1744</v>
      </c>
      <c r="E62" s="5" t="s">
        <v>1745</v>
      </c>
      <c r="F62" s="5" t="s">
        <v>1746</v>
      </c>
      <c r="G62" s="5" t="s">
        <v>1742</v>
      </c>
      <c r="J62" s="5" t="s">
        <v>3294</v>
      </c>
    </row>
    <row r="63" spans="1:10">
      <c r="A63" s="5">
        <v>62</v>
      </c>
      <c r="B63" s="5" t="s">
        <v>1527</v>
      </c>
      <c r="C63" s="5" t="s">
        <v>97</v>
      </c>
      <c r="D63" s="5" t="s">
        <v>1747</v>
      </c>
      <c r="E63" s="5" t="s">
        <v>1748</v>
      </c>
      <c r="F63" s="5" t="s">
        <v>1668</v>
      </c>
      <c r="G63" s="5" t="s">
        <v>1749</v>
      </c>
      <c r="J63" s="5" t="s">
        <v>3294</v>
      </c>
    </row>
    <row r="64" spans="1:10">
      <c r="A64" s="5">
        <v>63</v>
      </c>
      <c r="B64" s="5" t="s">
        <v>1527</v>
      </c>
      <c r="C64" s="5" t="s">
        <v>97</v>
      </c>
      <c r="D64" s="5" t="s">
        <v>1750</v>
      </c>
      <c r="E64" s="5" t="s">
        <v>1751</v>
      </c>
      <c r="F64" s="5" t="s">
        <v>1752</v>
      </c>
      <c r="G64" s="5" t="s">
        <v>1753</v>
      </c>
      <c r="J64" s="5" t="s">
        <v>3294</v>
      </c>
    </row>
    <row r="65" spans="1:10">
      <c r="A65" s="5">
        <v>64</v>
      </c>
      <c r="B65" s="5" t="s">
        <v>1527</v>
      </c>
      <c r="C65" s="5" t="s">
        <v>97</v>
      </c>
      <c r="D65" s="5" t="s">
        <v>1754</v>
      </c>
      <c r="E65" s="5" t="s">
        <v>1755</v>
      </c>
      <c r="F65" s="5" t="s">
        <v>1756</v>
      </c>
      <c r="G65" s="5" t="s">
        <v>1757</v>
      </c>
      <c r="H65" s="5" t="s">
        <v>1758</v>
      </c>
      <c r="J65" s="5" t="s">
        <v>3294</v>
      </c>
    </row>
    <row r="66" spans="1:10">
      <c r="A66" s="5">
        <v>65</v>
      </c>
      <c r="B66" s="5" t="s">
        <v>1527</v>
      </c>
      <c r="C66" s="5" t="s">
        <v>97</v>
      </c>
      <c r="D66" s="5" t="s">
        <v>1759</v>
      </c>
      <c r="E66" s="5" t="s">
        <v>1760</v>
      </c>
      <c r="F66" s="5" t="s">
        <v>1761</v>
      </c>
      <c r="G66" s="5" t="s">
        <v>1762</v>
      </c>
      <c r="J66" s="5" t="s">
        <v>3294</v>
      </c>
    </row>
    <row r="67" spans="1:10">
      <c r="A67" s="5">
        <v>66</v>
      </c>
      <c r="B67" s="5" t="s">
        <v>1527</v>
      </c>
      <c r="C67" s="5" t="s">
        <v>97</v>
      </c>
      <c r="D67" s="5" t="s">
        <v>1763</v>
      </c>
      <c r="E67" s="5" t="s">
        <v>1764</v>
      </c>
      <c r="F67" s="5" t="s">
        <v>1765</v>
      </c>
      <c r="G67" s="5" t="s">
        <v>1715</v>
      </c>
      <c r="J67" s="5" t="s">
        <v>3294</v>
      </c>
    </row>
    <row r="68" spans="1:10">
      <c r="A68" s="5">
        <v>67</v>
      </c>
      <c r="B68" s="5" t="s">
        <v>1527</v>
      </c>
      <c r="C68" s="5" t="s">
        <v>97</v>
      </c>
      <c r="D68" s="5" t="s">
        <v>1766</v>
      </c>
      <c r="E68" s="5" t="s">
        <v>1767</v>
      </c>
      <c r="F68" s="5" t="s">
        <v>1768</v>
      </c>
      <c r="G68" s="5" t="s">
        <v>1769</v>
      </c>
      <c r="J68" s="5" t="s">
        <v>3294</v>
      </c>
    </row>
    <row r="69" spans="1:10">
      <c r="A69" s="5">
        <v>68</v>
      </c>
      <c r="B69" s="5" t="s">
        <v>1527</v>
      </c>
      <c r="C69" s="5" t="s">
        <v>97</v>
      </c>
      <c r="D69" s="5" t="s">
        <v>1770</v>
      </c>
      <c r="E69" s="5" t="s">
        <v>1771</v>
      </c>
      <c r="F69" s="5" t="s">
        <v>1772</v>
      </c>
      <c r="G69" s="5" t="s">
        <v>1620</v>
      </c>
      <c r="J69" s="5" t="s">
        <v>3294</v>
      </c>
    </row>
    <row r="70" spans="1:10">
      <c r="A70" s="5">
        <v>69</v>
      </c>
      <c r="B70" s="5" t="s">
        <v>1527</v>
      </c>
      <c r="C70" s="5" t="s">
        <v>97</v>
      </c>
      <c r="D70" s="5" t="s">
        <v>1773</v>
      </c>
      <c r="E70" s="5" t="s">
        <v>1774</v>
      </c>
      <c r="F70" s="5" t="s">
        <v>1775</v>
      </c>
      <c r="G70" s="5" t="s">
        <v>1776</v>
      </c>
      <c r="J70" s="5" t="s">
        <v>3294</v>
      </c>
    </row>
    <row r="71" spans="1:10">
      <c r="A71" s="5">
        <v>70</v>
      </c>
      <c r="B71" s="5" t="s">
        <v>1527</v>
      </c>
      <c r="C71" s="5" t="s">
        <v>97</v>
      </c>
      <c r="D71" s="5" t="s">
        <v>1777</v>
      </c>
      <c r="E71" s="5" t="s">
        <v>1778</v>
      </c>
      <c r="F71" s="5" t="s">
        <v>1779</v>
      </c>
      <c r="G71" s="5" t="s">
        <v>1780</v>
      </c>
      <c r="J71" s="5" t="s">
        <v>3294</v>
      </c>
    </row>
    <row r="72" spans="1:10">
      <c r="A72" s="5">
        <v>71</v>
      </c>
      <c r="B72" s="5" t="s">
        <v>1527</v>
      </c>
      <c r="C72" s="5" t="s">
        <v>97</v>
      </c>
      <c r="D72" s="5" t="s">
        <v>1781</v>
      </c>
      <c r="E72" s="5" t="s">
        <v>1782</v>
      </c>
      <c r="F72" s="5" t="s">
        <v>1783</v>
      </c>
      <c r="G72" s="5" t="s">
        <v>1784</v>
      </c>
      <c r="J72" s="5" t="s">
        <v>3294</v>
      </c>
    </row>
    <row r="73" spans="1:10">
      <c r="A73" s="5">
        <v>72</v>
      </c>
      <c r="B73" s="5" t="s">
        <v>1527</v>
      </c>
      <c r="C73" s="5" t="s">
        <v>97</v>
      </c>
      <c r="D73" s="5" t="s">
        <v>1785</v>
      </c>
      <c r="E73" s="5" t="s">
        <v>1786</v>
      </c>
      <c r="F73" s="5" t="s">
        <v>1787</v>
      </c>
      <c r="G73" s="5" t="s">
        <v>1563</v>
      </c>
      <c r="J73" s="5" t="s">
        <v>3294</v>
      </c>
    </row>
    <row r="74" spans="1:10">
      <c r="A74" s="5">
        <v>73</v>
      </c>
      <c r="B74" s="5" t="s">
        <v>1527</v>
      </c>
      <c r="C74" s="5" t="s">
        <v>97</v>
      </c>
      <c r="D74" s="5" t="s">
        <v>1788</v>
      </c>
      <c r="E74" s="5" t="s">
        <v>1789</v>
      </c>
      <c r="F74" s="5" t="s">
        <v>1790</v>
      </c>
      <c r="G74" s="5" t="s">
        <v>1791</v>
      </c>
      <c r="J74" s="5" t="s">
        <v>3294</v>
      </c>
    </row>
    <row r="75" spans="1:10">
      <c r="A75" s="5">
        <v>74</v>
      </c>
      <c r="B75" s="5" t="s">
        <v>1527</v>
      </c>
      <c r="C75" s="5" t="s">
        <v>97</v>
      </c>
      <c r="D75" s="5" t="s">
        <v>1792</v>
      </c>
      <c r="E75" s="5" t="s">
        <v>1793</v>
      </c>
      <c r="F75" s="5" t="s">
        <v>1794</v>
      </c>
      <c r="G75" s="5" t="s">
        <v>1795</v>
      </c>
      <c r="J75" s="5" t="s">
        <v>3294</v>
      </c>
    </row>
    <row r="76" spans="1:10">
      <c r="A76" s="5">
        <v>75</v>
      </c>
      <c r="B76" s="5" t="s">
        <v>1527</v>
      </c>
      <c r="C76" s="5" t="s">
        <v>97</v>
      </c>
      <c r="D76" s="5" t="s">
        <v>1796</v>
      </c>
      <c r="E76" s="5" t="s">
        <v>1797</v>
      </c>
      <c r="F76" s="5" t="s">
        <v>1798</v>
      </c>
      <c r="G76" s="5" t="s">
        <v>1799</v>
      </c>
      <c r="J76" s="5" t="s">
        <v>3294</v>
      </c>
    </row>
    <row r="77" spans="1:10">
      <c r="A77" s="5">
        <v>76</v>
      </c>
      <c r="B77" s="5" t="s">
        <v>1527</v>
      </c>
      <c r="C77" s="5" t="s">
        <v>97</v>
      </c>
      <c r="D77" s="5" t="s">
        <v>1800</v>
      </c>
      <c r="E77" s="5" t="s">
        <v>1801</v>
      </c>
      <c r="F77" s="5" t="s">
        <v>1802</v>
      </c>
      <c r="G77" s="5" t="s">
        <v>1589</v>
      </c>
      <c r="J77" s="5" t="s">
        <v>3294</v>
      </c>
    </row>
    <row r="78" spans="1:10">
      <c r="A78" s="5">
        <v>77</v>
      </c>
      <c r="B78" s="5" t="s">
        <v>1527</v>
      </c>
      <c r="C78" s="5" t="s">
        <v>97</v>
      </c>
      <c r="D78" s="5" t="s">
        <v>1803</v>
      </c>
      <c r="E78" s="5" t="s">
        <v>1804</v>
      </c>
      <c r="F78" s="5" t="s">
        <v>1805</v>
      </c>
      <c r="G78" s="5" t="s">
        <v>1806</v>
      </c>
      <c r="J78" s="5" t="s">
        <v>3294</v>
      </c>
    </row>
    <row r="79" spans="1:10">
      <c r="A79" s="5">
        <v>78</v>
      </c>
      <c r="B79" s="5" t="s">
        <v>1527</v>
      </c>
      <c r="C79" s="5" t="s">
        <v>97</v>
      </c>
      <c r="D79" s="5" t="s">
        <v>1807</v>
      </c>
      <c r="E79" s="5" t="s">
        <v>1808</v>
      </c>
      <c r="F79" s="5" t="s">
        <v>1809</v>
      </c>
      <c r="G79" s="5" t="s">
        <v>1551</v>
      </c>
      <c r="J79" s="5" t="s">
        <v>3294</v>
      </c>
    </row>
    <row r="80" spans="1:10">
      <c r="A80" s="5">
        <v>79</v>
      </c>
      <c r="B80" s="5" t="s">
        <v>1527</v>
      </c>
      <c r="C80" s="5" t="s">
        <v>97</v>
      </c>
      <c r="D80" s="5" t="s">
        <v>1810</v>
      </c>
      <c r="E80" s="5" t="s">
        <v>1811</v>
      </c>
      <c r="F80" s="5" t="s">
        <v>1812</v>
      </c>
      <c r="G80" s="5" t="s">
        <v>1582</v>
      </c>
      <c r="J80" s="5" t="s">
        <v>3294</v>
      </c>
    </row>
    <row r="81" spans="1:10">
      <c r="A81" s="5">
        <v>80</v>
      </c>
      <c r="B81" s="5" t="s">
        <v>1527</v>
      </c>
      <c r="C81" s="5" t="s">
        <v>97</v>
      </c>
      <c r="D81" s="5" t="s">
        <v>1813</v>
      </c>
      <c r="E81" s="5" t="s">
        <v>1814</v>
      </c>
      <c r="F81" s="5" t="s">
        <v>1815</v>
      </c>
      <c r="G81" s="5" t="s">
        <v>1593</v>
      </c>
      <c r="J81" s="5" t="s">
        <v>3294</v>
      </c>
    </row>
    <row r="82" spans="1:10">
      <c r="A82" s="5">
        <v>81</v>
      </c>
      <c r="B82" s="5" t="s">
        <v>1527</v>
      </c>
      <c r="C82" s="5" t="s">
        <v>97</v>
      </c>
      <c r="D82" s="5" t="s">
        <v>1816</v>
      </c>
      <c r="E82" s="5" t="s">
        <v>1817</v>
      </c>
      <c r="F82" s="5" t="s">
        <v>1818</v>
      </c>
      <c r="G82" s="5" t="s">
        <v>1819</v>
      </c>
      <c r="J82" s="5" t="s">
        <v>3294</v>
      </c>
    </row>
    <row r="83" spans="1:10">
      <c r="A83" s="5">
        <v>82</v>
      </c>
      <c r="B83" s="5" t="s">
        <v>1527</v>
      </c>
      <c r="C83" s="5" t="s">
        <v>97</v>
      </c>
      <c r="D83" s="5" t="s">
        <v>1820</v>
      </c>
      <c r="E83" s="5" t="s">
        <v>1821</v>
      </c>
      <c r="F83" s="5" t="s">
        <v>1822</v>
      </c>
      <c r="G83" s="5" t="s">
        <v>1664</v>
      </c>
      <c r="J83" s="5" t="s">
        <v>3294</v>
      </c>
    </row>
    <row r="84" spans="1:10">
      <c r="A84" s="5">
        <v>83</v>
      </c>
      <c r="B84" s="5" t="s">
        <v>1527</v>
      </c>
      <c r="C84" s="5" t="s">
        <v>97</v>
      </c>
      <c r="D84" s="5" t="s">
        <v>1823</v>
      </c>
      <c r="E84" s="5" t="s">
        <v>1824</v>
      </c>
      <c r="F84" s="5" t="s">
        <v>1825</v>
      </c>
      <c r="G84" s="5" t="s">
        <v>1559</v>
      </c>
      <c r="J84" s="5" t="s">
        <v>3294</v>
      </c>
    </row>
    <row r="85" spans="1:10">
      <c r="A85" s="5">
        <v>84</v>
      </c>
      <c r="B85" s="5" t="s">
        <v>1527</v>
      </c>
      <c r="C85" s="5" t="s">
        <v>97</v>
      </c>
      <c r="D85" s="5" t="s">
        <v>1826</v>
      </c>
      <c r="E85" s="5" t="s">
        <v>1827</v>
      </c>
      <c r="F85" s="5" t="s">
        <v>1828</v>
      </c>
      <c r="G85" s="5" t="s">
        <v>1829</v>
      </c>
      <c r="J85" s="5" t="s">
        <v>3294</v>
      </c>
    </row>
    <row r="86" spans="1:10">
      <c r="A86" s="5">
        <v>85</v>
      </c>
      <c r="B86" s="5" t="s">
        <v>1527</v>
      </c>
      <c r="C86" s="5" t="s">
        <v>97</v>
      </c>
      <c r="D86" s="5" t="s">
        <v>1830</v>
      </c>
      <c r="E86" s="5" t="s">
        <v>1831</v>
      </c>
      <c r="F86" s="5" t="s">
        <v>1832</v>
      </c>
      <c r="G86" s="5" t="s">
        <v>1757</v>
      </c>
      <c r="J86" s="5" t="s">
        <v>3294</v>
      </c>
    </row>
    <row r="87" spans="1:10">
      <c r="A87" s="5">
        <v>86</v>
      </c>
      <c r="B87" s="5" t="s">
        <v>1527</v>
      </c>
      <c r="C87" s="5" t="s">
        <v>97</v>
      </c>
      <c r="D87" s="5" t="s">
        <v>1833</v>
      </c>
      <c r="E87" s="5" t="s">
        <v>1834</v>
      </c>
      <c r="F87" s="5" t="s">
        <v>1835</v>
      </c>
      <c r="G87" s="5" t="s">
        <v>1836</v>
      </c>
      <c r="J87" s="5" t="s">
        <v>3294</v>
      </c>
    </row>
    <row r="88" spans="1:10">
      <c r="A88" s="5">
        <v>87</v>
      </c>
      <c r="B88" s="5" t="s">
        <v>1527</v>
      </c>
      <c r="C88" s="5" t="s">
        <v>97</v>
      </c>
      <c r="D88" s="5" t="s">
        <v>1837</v>
      </c>
      <c r="E88" s="5" t="s">
        <v>1838</v>
      </c>
      <c r="F88" s="5" t="s">
        <v>1839</v>
      </c>
      <c r="G88" s="5" t="s">
        <v>1757</v>
      </c>
      <c r="J88" s="5" t="s">
        <v>3294</v>
      </c>
    </row>
    <row r="89" spans="1:10">
      <c r="A89" s="5">
        <v>88</v>
      </c>
      <c r="B89" s="5" t="s">
        <v>1527</v>
      </c>
      <c r="C89" s="5" t="s">
        <v>97</v>
      </c>
      <c r="D89" s="5" t="s">
        <v>1840</v>
      </c>
      <c r="E89" s="5" t="s">
        <v>1841</v>
      </c>
      <c r="F89" s="5" t="s">
        <v>1842</v>
      </c>
      <c r="G89" s="5" t="s">
        <v>1843</v>
      </c>
      <c r="J89" s="5" t="s">
        <v>3294</v>
      </c>
    </row>
    <row r="90" spans="1:10">
      <c r="A90" s="5">
        <v>89</v>
      </c>
      <c r="B90" s="5" t="s">
        <v>1527</v>
      </c>
      <c r="C90" s="5" t="s">
        <v>97</v>
      </c>
      <c r="D90" s="5" t="s">
        <v>1844</v>
      </c>
      <c r="E90" s="5" t="s">
        <v>1845</v>
      </c>
      <c r="F90" s="5" t="s">
        <v>1846</v>
      </c>
      <c r="G90" s="5" t="s">
        <v>1551</v>
      </c>
      <c r="J90" s="5" t="s">
        <v>3294</v>
      </c>
    </row>
    <row r="91" spans="1:10">
      <c r="A91" s="5">
        <v>90</v>
      </c>
      <c r="B91" s="5" t="s">
        <v>1527</v>
      </c>
      <c r="C91" s="5" t="s">
        <v>97</v>
      </c>
      <c r="D91" s="5" t="s">
        <v>1847</v>
      </c>
      <c r="E91" s="5" t="s">
        <v>1848</v>
      </c>
      <c r="F91" s="5" t="s">
        <v>1849</v>
      </c>
      <c r="G91" s="5" t="s">
        <v>1551</v>
      </c>
      <c r="J91" s="5" t="s">
        <v>3294</v>
      </c>
    </row>
    <row r="92" spans="1:10">
      <c r="A92" s="5">
        <v>91</v>
      </c>
      <c r="B92" s="5" t="s">
        <v>1527</v>
      </c>
      <c r="C92" s="5" t="s">
        <v>97</v>
      </c>
      <c r="D92" s="5" t="s">
        <v>1850</v>
      </c>
      <c r="E92" s="5" t="s">
        <v>1851</v>
      </c>
      <c r="F92" s="5" t="s">
        <v>1852</v>
      </c>
      <c r="G92" s="5" t="s">
        <v>1559</v>
      </c>
      <c r="J92" s="5" t="s">
        <v>3294</v>
      </c>
    </row>
    <row r="93" spans="1:10">
      <c r="A93" s="5">
        <v>92</v>
      </c>
      <c r="B93" s="5" t="s">
        <v>1527</v>
      </c>
      <c r="C93" s="5" t="s">
        <v>97</v>
      </c>
      <c r="D93" s="5" t="s">
        <v>1853</v>
      </c>
      <c r="E93" s="5" t="s">
        <v>1854</v>
      </c>
      <c r="F93" s="5" t="s">
        <v>1855</v>
      </c>
      <c r="G93" s="5" t="s">
        <v>1806</v>
      </c>
      <c r="J93" s="5" t="s">
        <v>3294</v>
      </c>
    </row>
    <row r="94" spans="1:10">
      <c r="A94" s="5">
        <v>93</v>
      </c>
      <c r="B94" s="5" t="s">
        <v>1527</v>
      </c>
      <c r="C94" s="5" t="s">
        <v>97</v>
      </c>
      <c r="D94" s="5" t="s">
        <v>1856</v>
      </c>
      <c r="E94" s="5" t="s">
        <v>1857</v>
      </c>
      <c r="F94" s="5" t="s">
        <v>1858</v>
      </c>
      <c r="G94" s="5" t="s">
        <v>1603</v>
      </c>
      <c r="J94" s="5" t="s">
        <v>3294</v>
      </c>
    </row>
    <row r="95" spans="1:10">
      <c r="A95" s="5">
        <v>94</v>
      </c>
      <c r="B95" s="5" t="s">
        <v>1527</v>
      </c>
      <c r="C95" s="5" t="s">
        <v>97</v>
      </c>
      <c r="D95" s="5" t="s">
        <v>1859</v>
      </c>
      <c r="E95" s="5" t="s">
        <v>1860</v>
      </c>
      <c r="F95" s="5" t="s">
        <v>1861</v>
      </c>
      <c r="G95" s="5" t="s">
        <v>1742</v>
      </c>
      <c r="J95" s="5" t="s">
        <v>3294</v>
      </c>
    </row>
    <row r="96" spans="1:10">
      <c r="A96" s="5">
        <v>95</v>
      </c>
      <c r="B96" s="5" t="s">
        <v>1527</v>
      </c>
      <c r="C96" s="5" t="s">
        <v>97</v>
      </c>
      <c r="D96" s="5" t="s">
        <v>1862</v>
      </c>
      <c r="E96" s="5" t="s">
        <v>1863</v>
      </c>
      <c r="F96" s="5" t="s">
        <v>1864</v>
      </c>
      <c r="G96" s="5" t="s">
        <v>1664</v>
      </c>
      <c r="J96" s="5" t="s">
        <v>3294</v>
      </c>
    </row>
    <row r="97" spans="1:10">
      <c r="A97" s="5">
        <v>96</v>
      </c>
      <c r="B97" s="5" t="s">
        <v>1527</v>
      </c>
      <c r="C97" s="5" t="s">
        <v>97</v>
      </c>
      <c r="D97" s="5" t="s">
        <v>1865</v>
      </c>
      <c r="E97" s="5" t="s">
        <v>1866</v>
      </c>
      <c r="F97" s="5" t="s">
        <v>1867</v>
      </c>
      <c r="G97" s="5" t="s">
        <v>1559</v>
      </c>
      <c r="J97" s="5" t="s">
        <v>3294</v>
      </c>
    </row>
    <row r="98" spans="1:10">
      <c r="A98" s="5">
        <v>97</v>
      </c>
      <c r="B98" s="5" t="s">
        <v>1527</v>
      </c>
      <c r="C98" s="5" t="s">
        <v>97</v>
      </c>
      <c r="D98" s="5" t="s">
        <v>1868</v>
      </c>
      <c r="E98" s="5" t="s">
        <v>1869</v>
      </c>
      <c r="F98" s="5" t="s">
        <v>1870</v>
      </c>
      <c r="G98" s="5" t="s">
        <v>1664</v>
      </c>
      <c r="J98" s="5" t="s">
        <v>3294</v>
      </c>
    </row>
    <row r="99" spans="1:10">
      <c r="A99" s="5">
        <v>98</v>
      </c>
      <c r="B99" s="5" t="s">
        <v>1527</v>
      </c>
      <c r="C99" s="5" t="s">
        <v>97</v>
      </c>
      <c r="D99" s="5" t="s">
        <v>1871</v>
      </c>
      <c r="E99" s="5" t="s">
        <v>1872</v>
      </c>
      <c r="F99" s="5" t="s">
        <v>1873</v>
      </c>
      <c r="G99" s="5" t="s">
        <v>1559</v>
      </c>
      <c r="J99" s="5" t="s">
        <v>3294</v>
      </c>
    </row>
    <row r="100" spans="1:10">
      <c r="A100" s="5">
        <v>99</v>
      </c>
      <c r="B100" s="5" t="s">
        <v>1527</v>
      </c>
      <c r="C100" s="5" t="s">
        <v>97</v>
      </c>
      <c r="D100" s="5" t="s">
        <v>1874</v>
      </c>
      <c r="E100" s="5" t="s">
        <v>1875</v>
      </c>
      <c r="F100" s="5" t="s">
        <v>1876</v>
      </c>
      <c r="G100" s="5" t="s">
        <v>1620</v>
      </c>
      <c r="J100" s="5" t="s">
        <v>3294</v>
      </c>
    </row>
    <row r="101" spans="1:10">
      <c r="A101" s="5">
        <v>100</v>
      </c>
      <c r="B101" s="5" t="s">
        <v>1527</v>
      </c>
      <c r="C101" s="5" t="s">
        <v>97</v>
      </c>
      <c r="D101" s="5" t="s">
        <v>1877</v>
      </c>
      <c r="E101" s="5" t="s">
        <v>1878</v>
      </c>
      <c r="F101" s="5" t="s">
        <v>1879</v>
      </c>
      <c r="G101" s="5" t="s">
        <v>1819</v>
      </c>
      <c r="J101" s="5" t="s">
        <v>3294</v>
      </c>
    </row>
    <row r="102" spans="1:10">
      <c r="A102" s="5">
        <v>101</v>
      </c>
      <c r="B102" s="5" t="s">
        <v>1527</v>
      </c>
      <c r="C102" s="5" t="s">
        <v>97</v>
      </c>
      <c r="D102" s="5" t="s">
        <v>1880</v>
      </c>
      <c r="E102" s="5" t="s">
        <v>1881</v>
      </c>
      <c r="F102" s="5" t="s">
        <v>1882</v>
      </c>
      <c r="G102" s="5" t="s">
        <v>1883</v>
      </c>
      <c r="J102" s="5" t="s">
        <v>3294</v>
      </c>
    </row>
    <row r="103" spans="1:10">
      <c r="A103" s="5">
        <v>102</v>
      </c>
      <c r="B103" s="5" t="s">
        <v>1527</v>
      </c>
      <c r="C103" s="5" t="s">
        <v>97</v>
      </c>
      <c r="D103" s="5" t="s">
        <v>1884</v>
      </c>
      <c r="E103" s="5" t="s">
        <v>1885</v>
      </c>
      <c r="F103" s="5" t="s">
        <v>1886</v>
      </c>
      <c r="G103" s="5" t="s">
        <v>1742</v>
      </c>
      <c r="J103" s="5" t="s">
        <v>3294</v>
      </c>
    </row>
    <row r="104" spans="1:10">
      <c r="A104" s="5">
        <v>103</v>
      </c>
      <c r="B104" s="5" t="s">
        <v>1527</v>
      </c>
      <c r="C104" s="5" t="s">
        <v>97</v>
      </c>
      <c r="D104" s="5" t="s">
        <v>1887</v>
      </c>
      <c r="E104" s="5" t="s">
        <v>1888</v>
      </c>
      <c r="F104" s="5" t="s">
        <v>1889</v>
      </c>
      <c r="G104" s="5" t="s">
        <v>1819</v>
      </c>
      <c r="J104" s="5" t="s">
        <v>3294</v>
      </c>
    </row>
    <row r="105" spans="1:10">
      <c r="A105" s="5">
        <v>104</v>
      </c>
      <c r="B105" s="5" t="s">
        <v>1527</v>
      </c>
      <c r="C105" s="5" t="s">
        <v>97</v>
      </c>
      <c r="D105" s="5" t="s">
        <v>1890</v>
      </c>
      <c r="E105" s="5" t="s">
        <v>1891</v>
      </c>
      <c r="F105" s="5" t="s">
        <v>1892</v>
      </c>
      <c r="G105" s="5" t="s">
        <v>1806</v>
      </c>
      <c r="J105" s="5" t="s">
        <v>3294</v>
      </c>
    </row>
    <row r="106" spans="1:10">
      <c r="A106" s="5">
        <v>105</v>
      </c>
      <c r="B106" s="5" t="s">
        <v>1527</v>
      </c>
      <c r="C106" s="5" t="s">
        <v>97</v>
      </c>
      <c r="D106" s="5" t="s">
        <v>1893</v>
      </c>
      <c r="E106" s="5" t="s">
        <v>1894</v>
      </c>
      <c r="F106" s="5" t="s">
        <v>1895</v>
      </c>
      <c r="G106" s="5" t="s">
        <v>1896</v>
      </c>
      <c r="J106" s="5" t="s">
        <v>3294</v>
      </c>
    </row>
    <row r="107" spans="1:10">
      <c r="A107" s="5">
        <v>106</v>
      </c>
      <c r="B107" s="5" t="s">
        <v>1527</v>
      </c>
      <c r="C107" s="5" t="s">
        <v>97</v>
      </c>
      <c r="D107" s="5" t="s">
        <v>1897</v>
      </c>
      <c r="E107" s="5" t="s">
        <v>1898</v>
      </c>
      <c r="F107" s="5" t="s">
        <v>1899</v>
      </c>
      <c r="G107" s="5" t="s">
        <v>1896</v>
      </c>
      <c r="J107" s="5" t="s">
        <v>3294</v>
      </c>
    </row>
    <row r="108" spans="1:10">
      <c r="A108" s="5">
        <v>107</v>
      </c>
      <c r="B108" s="5" t="s">
        <v>1527</v>
      </c>
      <c r="C108" s="5" t="s">
        <v>97</v>
      </c>
      <c r="D108" s="5" t="s">
        <v>1900</v>
      </c>
      <c r="E108" s="5" t="s">
        <v>1901</v>
      </c>
      <c r="F108" s="5" t="s">
        <v>1902</v>
      </c>
      <c r="G108" s="5" t="s">
        <v>1896</v>
      </c>
      <c r="J108" s="5" t="s">
        <v>3294</v>
      </c>
    </row>
    <row r="109" spans="1:10">
      <c r="A109" s="5">
        <v>108</v>
      </c>
      <c r="B109" s="5" t="s">
        <v>1527</v>
      </c>
      <c r="C109" s="5" t="s">
        <v>97</v>
      </c>
      <c r="D109" s="5" t="s">
        <v>1903</v>
      </c>
      <c r="E109" s="5" t="s">
        <v>1904</v>
      </c>
      <c r="F109" s="5" t="s">
        <v>1905</v>
      </c>
      <c r="G109" s="5" t="s">
        <v>1896</v>
      </c>
      <c r="J109" s="5" t="s">
        <v>3294</v>
      </c>
    </row>
    <row r="110" spans="1:10">
      <c r="A110" s="5">
        <v>109</v>
      </c>
      <c r="B110" s="5" t="s">
        <v>1527</v>
      </c>
      <c r="C110" s="5" t="s">
        <v>97</v>
      </c>
      <c r="D110" s="5" t="s">
        <v>1906</v>
      </c>
      <c r="E110" s="5" t="s">
        <v>1907</v>
      </c>
      <c r="F110" s="5" t="s">
        <v>1908</v>
      </c>
      <c r="G110" s="5" t="s">
        <v>1896</v>
      </c>
      <c r="J110" s="5" t="s">
        <v>3294</v>
      </c>
    </row>
    <row r="111" spans="1:10">
      <c r="A111" s="5">
        <v>110</v>
      </c>
      <c r="B111" s="5" t="s">
        <v>1527</v>
      </c>
      <c r="C111" s="5" t="s">
        <v>97</v>
      </c>
      <c r="D111" s="5" t="s">
        <v>1909</v>
      </c>
      <c r="E111" s="5" t="s">
        <v>1910</v>
      </c>
      <c r="F111" s="5" t="s">
        <v>1911</v>
      </c>
      <c r="G111" s="5" t="s">
        <v>1896</v>
      </c>
      <c r="J111" s="5" t="s">
        <v>3294</v>
      </c>
    </row>
    <row r="112" spans="1:10">
      <c r="A112" s="5">
        <v>111</v>
      </c>
      <c r="B112" s="5" t="s">
        <v>1527</v>
      </c>
      <c r="C112" s="5" t="s">
        <v>97</v>
      </c>
      <c r="D112" s="5" t="s">
        <v>1912</v>
      </c>
      <c r="E112" s="5" t="s">
        <v>1913</v>
      </c>
      <c r="F112" s="5" t="s">
        <v>1914</v>
      </c>
      <c r="G112" s="5" t="s">
        <v>1896</v>
      </c>
      <c r="J112" s="5" t="s">
        <v>3294</v>
      </c>
    </row>
    <row r="113" spans="1:10">
      <c r="A113" s="5">
        <v>112</v>
      </c>
      <c r="B113" s="5" t="s">
        <v>1527</v>
      </c>
      <c r="C113" s="5" t="s">
        <v>97</v>
      </c>
      <c r="D113" s="5" t="s">
        <v>1915</v>
      </c>
      <c r="E113" s="5" t="s">
        <v>1916</v>
      </c>
      <c r="F113" s="5" t="s">
        <v>1917</v>
      </c>
      <c r="G113" s="5" t="s">
        <v>1918</v>
      </c>
      <c r="J113" s="5" t="s">
        <v>3294</v>
      </c>
    </row>
    <row r="114" spans="1:10">
      <c r="A114" s="5">
        <v>113</v>
      </c>
      <c r="B114" s="5" t="s">
        <v>1527</v>
      </c>
      <c r="C114" s="5" t="s">
        <v>97</v>
      </c>
      <c r="D114" s="5" t="s">
        <v>1919</v>
      </c>
      <c r="E114" s="5" t="s">
        <v>1920</v>
      </c>
      <c r="F114" s="5" t="s">
        <v>1921</v>
      </c>
      <c r="G114" s="5" t="s">
        <v>1922</v>
      </c>
      <c r="J114" s="5" t="s">
        <v>3294</v>
      </c>
    </row>
    <row r="115" spans="1:10">
      <c r="A115" s="5">
        <v>114</v>
      </c>
      <c r="B115" s="5" t="s">
        <v>1527</v>
      </c>
      <c r="C115" s="5" t="s">
        <v>97</v>
      </c>
      <c r="D115" s="5" t="s">
        <v>1923</v>
      </c>
      <c r="E115" s="5" t="s">
        <v>1924</v>
      </c>
      <c r="F115" s="5" t="s">
        <v>1761</v>
      </c>
      <c r="G115" s="5" t="s">
        <v>1925</v>
      </c>
      <c r="J115" s="5" t="s">
        <v>3294</v>
      </c>
    </row>
    <row r="116" spans="1:10">
      <c r="A116" s="5">
        <v>115</v>
      </c>
      <c r="B116" s="5" t="s">
        <v>1527</v>
      </c>
      <c r="C116" s="5" t="s">
        <v>97</v>
      </c>
      <c r="D116" s="5" t="s">
        <v>1926</v>
      </c>
      <c r="E116" s="5" t="s">
        <v>1927</v>
      </c>
      <c r="F116" s="5" t="s">
        <v>1928</v>
      </c>
      <c r="G116" s="5" t="s">
        <v>1715</v>
      </c>
      <c r="J116" s="5" t="s">
        <v>3294</v>
      </c>
    </row>
    <row r="117" spans="1:10">
      <c r="A117" s="5">
        <v>116</v>
      </c>
      <c r="B117" s="5" t="s">
        <v>1527</v>
      </c>
      <c r="C117" s="5" t="s">
        <v>97</v>
      </c>
      <c r="D117" s="5" t="s">
        <v>1929</v>
      </c>
      <c r="E117" s="5" t="s">
        <v>1930</v>
      </c>
      <c r="F117" s="5" t="s">
        <v>1931</v>
      </c>
      <c r="G117" s="5" t="s">
        <v>1715</v>
      </c>
      <c r="J117" s="5" t="s">
        <v>3294</v>
      </c>
    </row>
    <row r="118" spans="1:10">
      <c r="A118" s="5">
        <v>117</v>
      </c>
      <c r="B118" s="5" t="s">
        <v>1527</v>
      </c>
      <c r="C118" s="5" t="s">
        <v>97</v>
      </c>
      <c r="D118" s="5" t="s">
        <v>1932</v>
      </c>
      <c r="E118" s="5" t="s">
        <v>1933</v>
      </c>
      <c r="F118" s="5" t="s">
        <v>1934</v>
      </c>
      <c r="G118" s="5" t="s">
        <v>1935</v>
      </c>
      <c r="J118" s="5" t="s">
        <v>3294</v>
      </c>
    </row>
    <row r="119" spans="1:10">
      <c r="A119" s="5">
        <v>118</v>
      </c>
      <c r="B119" s="5" t="s">
        <v>1527</v>
      </c>
      <c r="C119" s="5" t="s">
        <v>97</v>
      </c>
      <c r="D119" s="5" t="s">
        <v>1936</v>
      </c>
      <c r="E119" s="5" t="s">
        <v>1937</v>
      </c>
      <c r="F119" s="5" t="s">
        <v>1938</v>
      </c>
      <c r="G119" s="5" t="s">
        <v>1939</v>
      </c>
      <c r="J119" s="5" t="s">
        <v>3294</v>
      </c>
    </row>
    <row r="120" spans="1:10">
      <c r="A120" s="5">
        <v>119</v>
      </c>
      <c r="B120" s="5" t="s">
        <v>1527</v>
      </c>
      <c r="C120" s="5" t="s">
        <v>97</v>
      </c>
      <c r="D120" s="5" t="s">
        <v>1940</v>
      </c>
      <c r="E120" s="5" t="s">
        <v>1941</v>
      </c>
      <c r="F120" s="5" t="s">
        <v>1942</v>
      </c>
      <c r="G120" s="5" t="s">
        <v>1836</v>
      </c>
      <c r="H120" s="5" t="s">
        <v>1943</v>
      </c>
      <c r="J120" s="5" t="s">
        <v>3294</v>
      </c>
    </row>
    <row r="121" spans="1:10">
      <c r="A121" s="5">
        <v>120</v>
      </c>
      <c r="B121" s="5" t="s">
        <v>1527</v>
      </c>
      <c r="C121" s="5" t="s">
        <v>97</v>
      </c>
      <c r="D121" s="5" t="s">
        <v>1944</v>
      </c>
      <c r="E121" s="5" t="s">
        <v>1945</v>
      </c>
      <c r="F121" s="5" t="s">
        <v>1946</v>
      </c>
      <c r="G121" s="5" t="s">
        <v>1947</v>
      </c>
      <c r="J121" s="5" t="s">
        <v>3294</v>
      </c>
    </row>
    <row r="122" spans="1:10">
      <c r="A122" s="5">
        <v>121</v>
      </c>
      <c r="B122" s="5" t="s">
        <v>1527</v>
      </c>
      <c r="C122" s="5" t="s">
        <v>97</v>
      </c>
      <c r="D122" s="5" t="s">
        <v>1948</v>
      </c>
      <c r="E122" s="5" t="s">
        <v>1949</v>
      </c>
      <c r="F122" s="5" t="s">
        <v>1950</v>
      </c>
      <c r="G122" s="5" t="s">
        <v>1935</v>
      </c>
      <c r="J122" s="5" t="s">
        <v>3294</v>
      </c>
    </row>
    <row r="123" spans="1:10">
      <c r="A123" s="5">
        <v>122</v>
      </c>
      <c r="B123" s="5" t="s">
        <v>1527</v>
      </c>
      <c r="C123" s="5" t="s">
        <v>97</v>
      </c>
      <c r="D123" s="5" t="s">
        <v>1951</v>
      </c>
      <c r="E123" s="5" t="s">
        <v>1952</v>
      </c>
      <c r="F123" s="5" t="s">
        <v>1953</v>
      </c>
      <c r="G123" s="5" t="s">
        <v>1954</v>
      </c>
      <c r="J123" s="5" t="s">
        <v>3294</v>
      </c>
    </row>
    <row r="124" spans="1:10">
      <c r="A124" s="5">
        <v>123</v>
      </c>
      <c r="B124" s="5" t="s">
        <v>1527</v>
      </c>
      <c r="C124" s="5" t="s">
        <v>97</v>
      </c>
      <c r="D124" s="5" t="s">
        <v>1955</v>
      </c>
      <c r="E124" s="5" t="s">
        <v>1956</v>
      </c>
      <c r="F124" s="5" t="s">
        <v>1957</v>
      </c>
      <c r="G124" s="5" t="s">
        <v>1935</v>
      </c>
      <c r="J124" s="5" t="s">
        <v>3294</v>
      </c>
    </row>
    <row r="125" spans="1:10">
      <c r="A125" s="5">
        <v>124</v>
      </c>
      <c r="B125" s="5" t="s">
        <v>1527</v>
      </c>
      <c r="C125" s="5" t="s">
        <v>97</v>
      </c>
      <c r="D125" s="5" t="s">
        <v>1958</v>
      </c>
      <c r="E125" s="5" t="s">
        <v>1959</v>
      </c>
      <c r="F125" s="5" t="s">
        <v>1960</v>
      </c>
      <c r="G125" s="5" t="s">
        <v>1961</v>
      </c>
      <c r="J125" s="5" t="s">
        <v>3294</v>
      </c>
    </row>
    <row r="126" spans="1:10">
      <c r="A126" s="5">
        <v>125</v>
      </c>
      <c r="B126" s="5" t="s">
        <v>1527</v>
      </c>
      <c r="C126" s="5" t="s">
        <v>97</v>
      </c>
      <c r="D126" s="5" t="s">
        <v>1962</v>
      </c>
      <c r="E126" s="5" t="s">
        <v>1963</v>
      </c>
      <c r="F126" s="5" t="s">
        <v>1964</v>
      </c>
      <c r="G126" s="5" t="s">
        <v>1715</v>
      </c>
      <c r="J126" s="5" t="s">
        <v>3294</v>
      </c>
    </row>
    <row r="127" spans="1:10">
      <c r="A127" s="5">
        <v>126</v>
      </c>
      <c r="B127" s="5" t="s">
        <v>1527</v>
      </c>
      <c r="C127" s="5" t="s">
        <v>97</v>
      </c>
      <c r="D127" s="5" t="s">
        <v>1965</v>
      </c>
      <c r="E127" s="5" t="s">
        <v>1966</v>
      </c>
      <c r="F127" s="5" t="s">
        <v>1967</v>
      </c>
      <c r="G127" s="5" t="s">
        <v>1968</v>
      </c>
      <c r="J127" s="5" t="s">
        <v>3294</v>
      </c>
    </row>
    <row r="128" spans="1:10">
      <c r="A128" s="5">
        <v>127</v>
      </c>
      <c r="B128" s="5" t="s">
        <v>1527</v>
      </c>
      <c r="C128" s="5" t="s">
        <v>97</v>
      </c>
      <c r="D128" s="5" t="s">
        <v>1969</v>
      </c>
      <c r="E128" s="5" t="s">
        <v>1970</v>
      </c>
      <c r="F128" s="5" t="s">
        <v>1971</v>
      </c>
      <c r="G128" s="5" t="s">
        <v>1968</v>
      </c>
      <c r="J128" s="5" t="s">
        <v>3294</v>
      </c>
    </row>
    <row r="129" spans="1:10">
      <c r="A129" s="5">
        <v>128</v>
      </c>
      <c r="B129" s="5" t="s">
        <v>1527</v>
      </c>
      <c r="C129" s="5" t="s">
        <v>97</v>
      </c>
      <c r="D129" s="5" t="s">
        <v>1972</v>
      </c>
      <c r="E129" s="5" t="s">
        <v>1973</v>
      </c>
      <c r="F129" s="5" t="s">
        <v>1974</v>
      </c>
      <c r="G129" s="5" t="s">
        <v>1648</v>
      </c>
      <c r="J129" s="5" t="s">
        <v>3294</v>
      </c>
    </row>
    <row r="130" spans="1:10">
      <c r="A130" s="5">
        <v>129</v>
      </c>
      <c r="B130" s="5" t="s">
        <v>1527</v>
      </c>
      <c r="C130" s="5" t="s">
        <v>97</v>
      </c>
      <c r="D130" s="5" t="s">
        <v>1975</v>
      </c>
      <c r="E130" s="5" t="s">
        <v>1976</v>
      </c>
      <c r="F130" s="5" t="s">
        <v>1977</v>
      </c>
      <c r="G130" s="5" t="s">
        <v>1978</v>
      </c>
      <c r="J130" s="5" t="s">
        <v>3294</v>
      </c>
    </row>
    <row r="131" spans="1:10">
      <c r="A131" s="5">
        <v>130</v>
      </c>
      <c r="B131" s="5" t="s">
        <v>1527</v>
      </c>
      <c r="C131" s="5" t="s">
        <v>97</v>
      </c>
      <c r="D131" s="5" t="s">
        <v>1979</v>
      </c>
      <c r="E131" s="5" t="s">
        <v>1980</v>
      </c>
      <c r="F131" s="5" t="s">
        <v>1981</v>
      </c>
      <c r="G131" s="5" t="s">
        <v>1551</v>
      </c>
      <c r="J131" s="5" t="s">
        <v>3294</v>
      </c>
    </row>
    <row r="132" spans="1:10">
      <c r="A132" s="5">
        <v>131</v>
      </c>
      <c r="B132" s="5" t="s">
        <v>1527</v>
      </c>
      <c r="C132" s="5" t="s">
        <v>97</v>
      </c>
      <c r="D132" s="5" t="s">
        <v>1982</v>
      </c>
      <c r="E132" s="5" t="s">
        <v>1983</v>
      </c>
      <c r="F132" s="5" t="s">
        <v>1984</v>
      </c>
      <c r="G132" s="5" t="s">
        <v>1648</v>
      </c>
      <c r="J132" s="5" t="s">
        <v>3294</v>
      </c>
    </row>
    <row r="133" spans="1:10">
      <c r="A133" s="5">
        <v>132</v>
      </c>
      <c r="B133" s="5" t="s">
        <v>1527</v>
      </c>
      <c r="C133" s="5" t="s">
        <v>97</v>
      </c>
      <c r="D133" s="5" t="s">
        <v>1985</v>
      </c>
      <c r="E133" s="5" t="s">
        <v>1986</v>
      </c>
      <c r="F133" s="5" t="s">
        <v>1987</v>
      </c>
      <c r="G133" s="5" t="s">
        <v>1726</v>
      </c>
      <c r="J133" s="5" t="s">
        <v>3294</v>
      </c>
    </row>
    <row r="134" spans="1:10">
      <c r="A134" s="5">
        <v>133</v>
      </c>
      <c r="B134" s="5" t="s">
        <v>1527</v>
      </c>
      <c r="C134" s="5" t="s">
        <v>97</v>
      </c>
      <c r="D134" s="5" t="s">
        <v>1988</v>
      </c>
      <c r="E134" s="5" t="s">
        <v>1989</v>
      </c>
      <c r="F134" s="5" t="s">
        <v>1990</v>
      </c>
      <c r="G134" s="5" t="s">
        <v>1978</v>
      </c>
      <c r="J134" s="5" t="s">
        <v>3294</v>
      </c>
    </row>
    <row r="135" spans="1:10">
      <c r="A135" s="5">
        <v>134</v>
      </c>
      <c r="B135" s="5" t="s">
        <v>1527</v>
      </c>
      <c r="C135" s="5" t="s">
        <v>97</v>
      </c>
      <c r="D135" s="5" t="s">
        <v>1991</v>
      </c>
      <c r="E135" s="5" t="s">
        <v>1992</v>
      </c>
      <c r="F135" s="5" t="s">
        <v>1993</v>
      </c>
      <c r="G135" s="5" t="s">
        <v>1994</v>
      </c>
      <c r="J135" s="5" t="s">
        <v>3294</v>
      </c>
    </row>
    <row r="136" spans="1:10">
      <c r="A136" s="5">
        <v>135</v>
      </c>
      <c r="B136" s="5" t="s">
        <v>1527</v>
      </c>
      <c r="C136" s="5" t="s">
        <v>97</v>
      </c>
      <c r="D136" s="5" t="s">
        <v>1995</v>
      </c>
      <c r="E136" s="5" t="s">
        <v>1996</v>
      </c>
      <c r="F136" s="5" t="s">
        <v>1997</v>
      </c>
      <c r="G136" s="5" t="s">
        <v>1589</v>
      </c>
      <c r="J136" s="5" t="s">
        <v>3294</v>
      </c>
    </row>
    <row r="137" spans="1:10">
      <c r="A137" s="5">
        <v>136</v>
      </c>
      <c r="B137" s="5" t="s">
        <v>1527</v>
      </c>
      <c r="C137" s="5" t="s">
        <v>97</v>
      </c>
      <c r="D137" s="5" t="s">
        <v>1998</v>
      </c>
      <c r="E137" s="5" t="s">
        <v>1999</v>
      </c>
      <c r="F137" s="5" t="s">
        <v>2000</v>
      </c>
      <c r="G137" s="5" t="s">
        <v>1883</v>
      </c>
      <c r="J137" s="5" t="s">
        <v>3294</v>
      </c>
    </row>
    <row r="138" spans="1:10">
      <c r="A138" s="5">
        <v>137</v>
      </c>
      <c r="B138" s="5" t="s">
        <v>1527</v>
      </c>
      <c r="C138" s="5" t="s">
        <v>97</v>
      </c>
      <c r="D138" s="5" t="s">
        <v>2001</v>
      </c>
      <c r="E138" s="5" t="s">
        <v>2002</v>
      </c>
      <c r="F138" s="5" t="s">
        <v>2003</v>
      </c>
      <c r="G138" s="5" t="s">
        <v>1531</v>
      </c>
      <c r="J138" s="5" t="s">
        <v>3294</v>
      </c>
    </row>
    <row r="139" spans="1:10">
      <c r="A139" s="5">
        <v>138</v>
      </c>
      <c r="B139" s="5" t="s">
        <v>1527</v>
      </c>
      <c r="C139" s="5" t="s">
        <v>97</v>
      </c>
      <c r="D139" s="5" t="s">
        <v>2004</v>
      </c>
      <c r="E139" s="5" t="s">
        <v>2005</v>
      </c>
      <c r="F139" s="5" t="s">
        <v>2006</v>
      </c>
      <c r="G139" s="5" t="s">
        <v>1620</v>
      </c>
      <c r="J139" s="5" t="s">
        <v>3294</v>
      </c>
    </row>
    <row r="140" spans="1:10">
      <c r="A140" s="5">
        <v>139</v>
      </c>
      <c r="B140" s="5" t="s">
        <v>1527</v>
      </c>
      <c r="C140" s="5" t="s">
        <v>97</v>
      </c>
      <c r="D140" s="5" t="s">
        <v>2007</v>
      </c>
      <c r="E140" s="5" t="s">
        <v>2008</v>
      </c>
      <c r="F140" s="5" t="s">
        <v>2009</v>
      </c>
      <c r="G140" s="5" t="s">
        <v>1918</v>
      </c>
      <c r="J140" s="5" t="s">
        <v>3294</v>
      </c>
    </row>
    <row r="141" spans="1:10">
      <c r="A141" s="5">
        <v>140</v>
      </c>
      <c r="B141" s="5" t="s">
        <v>1527</v>
      </c>
      <c r="C141" s="5" t="s">
        <v>97</v>
      </c>
      <c r="D141" s="5" t="s">
        <v>2010</v>
      </c>
      <c r="E141" s="5" t="s">
        <v>2011</v>
      </c>
      <c r="F141" s="5" t="s">
        <v>2012</v>
      </c>
      <c r="G141" s="5" t="s">
        <v>1947</v>
      </c>
      <c r="J141" s="5" t="s">
        <v>3294</v>
      </c>
    </row>
    <row r="142" spans="1:10">
      <c r="A142" s="5">
        <v>141</v>
      </c>
      <c r="B142" s="5" t="s">
        <v>1527</v>
      </c>
      <c r="C142" s="5" t="s">
        <v>97</v>
      </c>
      <c r="D142" s="5" t="s">
        <v>2013</v>
      </c>
      <c r="E142" s="5" t="s">
        <v>2014</v>
      </c>
      <c r="F142" s="5" t="s">
        <v>2015</v>
      </c>
      <c r="G142" s="5" t="s">
        <v>1574</v>
      </c>
      <c r="J142" s="5" t="s">
        <v>3294</v>
      </c>
    </row>
    <row r="143" spans="1:10">
      <c r="A143" s="5">
        <v>142</v>
      </c>
      <c r="B143" s="5" t="s">
        <v>1527</v>
      </c>
      <c r="C143" s="5" t="s">
        <v>97</v>
      </c>
      <c r="D143" s="5" t="s">
        <v>2016</v>
      </c>
      <c r="E143" s="5" t="s">
        <v>2017</v>
      </c>
      <c r="F143" s="5" t="s">
        <v>2018</v>
      </c>
      <c r="G143" s="5" t="s">
        <v>2019</v>
      </c>
      <c r="J143" s="5" t="s">
        <v>3294</v>
      </c>
    </row>
    <row r="144" spans="1:10">
      <c r="A144" s="5">
        <v>143</v>
      </c>
      <c r="B144" s="5" t="s">
        <v>1527</v>
      </c>
      <c r="C144" s="5" t="s">
        <v>97</v>
      </c>
      <c r="D144" s="5" t="s">
        <v>2020</v>
      </c>
      <c r="E144" s="5" t="s">
        <v>2021</v>
      </c>
      <c r="F144" s="5" t="s">
        <v>2022</v>
      </c>
      <c r="G144" s="5" t="s">
        <v>2023</v>
      </c>
      <c r="J144" s="5" t="s">
        <v>3294</v>
      </c>
    </row>
    <row r="145" spans="1:10">
      <c r="A145" s="5">
        <v>144</v>
      </c>
      <c r="B145" s="5" t="s">
        <v>1527</v>
      </c>
      <c r="C145" s="5" t="s">
        <v>97</v>
      </c>
      <c r="D145" s="5" t="s">
        <v>2024</v>
      </c>
      <c r="E145" s="5" t="s">
        <v>2025</v>
      </c>
      <c r="F145" s="5" t="s">
        <v>2026</v>
      </c>
      <c r="G145" s="5" t="s">
        <v>2027</v>
      </c>
      <c r="J145" s="5" t="s">
        <v>3294</v>
      </c>
    </row>
    <row r="146" spans="1:10">
      <c r="A146" s="5">
        <v>145</v>
      </c>
      <c r="B146" s="5" t="s">
        <v>1527</v>
      </c>
      <c r="C146" s="5" t="s">
        <v>97</v>
      </c>
      <c r="D146" s="5" t="s">
        <v>2028</v>
      </c>
      <c r="E146" s="5" t="s">
        <v>2029</v>
      </c>
      <c r="F146" s="5" t="s">
        <v>2030</v>
      </c>
      <c r="G146" s="5" t="s">
        <v>1791</v>
      </c>
      <c r="J146" s="5" t="s">
        <v>3294</v>
      </c>
    </row>
    <row r="147" spans="1:10">
      <c r="A147" s="5">
        <v>146</v>
      </c>
      <c r="B147" s="5" t="s">
        <v>1527</v>
      </c>
      <c r="C147" s="5" t="s">
        <v>97</v>
      </c>
      <c r="D147" s="5" t="s">
        <v>2031</v>
      </c>
      <c r="E147" s="5" t="s">
        <v>2032</v>
      </c>
      <c r="F147" s="5" t="s">
        <v>2033</v>
      </c>
      <c r="G147" s="5" t="s">
        <v>1593</v>
      </c>
      <c r="J147" s="5" t="s">
        <v>3294</v>
      </c>
    </row>
    <row r="148" spans="1:10">
      <c r="A148" s="5">
        <v>147</v>
      </c>
      <c r="B148" s="5" t="s">
        <v>1527</v>
      </c>
      <c r="C148" s="5" t="s">
        <v>97</v>
      </c>
      <c r="D148" s="5" t="s">
        <v>2034</v>
      </c>
      <c r="E148" s="5" t="s">
        <v>2035</v>
      </c>
      <c r="F148" s="5" t="s">
        <v>2036</v>
      </c>
      <c r="G148" s="5" t="s">
        <v>2019</v>
      </c>
      <c r="J148" s="5" t="s">
        <v>3294</v>
      </c>
    </row>
    <row r="149" spans="1:10">
      <c r="A149" s="5">
        <v>148</v>
      </c>
      <c r="B149" s="5" t="s">
        <v>1527</v>
      </c>
      <c r="C149" s="5" t="s">
        <v>97</v>
      </c>
      <c r="D149" s="5" t="s">
        <v>2037</v>
      </c>
      <c r="E149" s="5" t="s">
        <v>2038</v>
      </c>
      <c r="F149" s="5" t="s">
        <v>2039</v>
      </c>
      <c r="G149" s="5" t="s">
        <v>1593</v>
      </c>
      <c r="J149" s="5" t="s">
        <v>3294</v>
      </c>
    </row>
    <row r="150" spans="1:10">
      <c r="A150" s="5">
        <v>149</v>
      </c>
      <c r="B150" s="5" t="s">
        <v>1527</v>
      </c>
      <c r="C150" s="5" t="s">
        <v>97</v>
      </c>
      <c r="D150" s="5" t="s">
        <v>2040</v>
      </c>
      <c r="E150" s="5" t="s">
        <v>2041</v>
      </c>
      <c r="F150" s="5" t="s">
        <v>2042</v>
      </c>
      <c r="G150" s="5" t="s">
        <v>1555</v>
      </c>
      <c r="J150" s="5" t="s">
        <v>3294</v>
      </c>
    </row>
    <row r="151" spans="1:10">
      <c r="A151" s="5">
        <v>150</v>
      </c>
      <c r="B151" s="5" t="s">
        <v>1527</v>
      </c>
      <c r="C151" s="5" t="s">
        <v>97</v>
      </c>
      <c r="D151" s="5" t="s">
        <v>2043</v>
      </c>
      <c r="E151" s="5" t="s">
        <v>2044</v>
      </c>
      <c r="F151" s="5" t="s">
        <v>2045</v>
      </c>
      <c r="G151" s="5" t="s">
        <v>1795</v>
      </c>
      <c r="J151" s="5" t="s">
        <v>3294</v>
      </c>
    </row>
    <row r="152" spans="1:10">
      <c r="A152" s="5">
        <v>151</v>
      </c>
      <c r="B152" s="5" t="s">
        <v>1527</v>
      </c>
      <c r="C152" s="5" t="s">
        <v>97</v>
      </c>
      <c r="D152" s="5" t="s">
        <v>2046</v>
      </c>
      <c r="E152" s="5" t="s">
        <v>2047</v>
      </c>
      <c r="F152" s="5" t="s">
        <v>2048</v>
      </c>
      <c r="G152" s="5" t="s">
        <v>1589</v>
      </c>
      <c r="J152" s="5" t="s">
        <v>3294</v>
      </c>
    </row>
    <row r="153" spans="1:10">
      <c r="A153" s="5">
        <v>152</v>
      </c>
      <c r="B153" s="5" t="s">
        <v>1527</v>
      </c>
      <c r="C153" s="5" t="s">
        <v>97</v>
      </c>
      <c r="D153" s="5" t="s">
        <v>2049</v>
      </c>
      <c r="E153" s="5" t="s">
        <v>2050</v>
      </c>
      <c r="F153" s="5" t="s">
        <v>2051</v>
      </c>
      <c r="G153" s="5" t="s">
        <v>2019</v>
      </c>
      <c r="J153" s="5" t="s">
        <v>3294</v>
      </c>
    </row>
    <row r="154" spans="1:10">
      <c r="A154" s="5">
        <v>153</v>
      </c>
      <c r="B154" s="5" t="s">
        <v>1527</v>
      </c>
      <c r="C154" s="5" t="s">
        <v>97</v>
      </c>
      <c r="D154" s="5" t="s">
        <v>2052</v>
      </c>
      <c r="E154" s="5" t="s">
        <v>2053</v>
      </c>
      <c r="F154" s="5" t="s">
        <v>2054</v>
      </c>
      <c r="G154" s="5" t="s">
        <v>1799</v>
      </c>
      <c r="J154" s="5" t="s">
        <v>3294</v>
      </c>
    </row>
    <row r="155" spans="1:10">
      <c r="A155" s="5">
        <v>154</v>
      </c>
      <c r="B155" s="5" t="s">
        <v>1527</v>
      </c>
      <c r="C155" s="5" t="s">
        <v>97</v>
      </c>
      <c r="D155" s="5" t="s">
        <v>2055</v>
      </c>
      <c r="E155" s="5" t="s">
        <v>2056</v>
      </c>
      <c r="F155" s="5" t="s">
        <v>2057</v>
      </c>
      <c r="G155" s="5" t="s">
        <v>2058</v>
      </c>
      <c r="J155" s="5" t="s">
        <v>3294</v>
      </c>
    </row>
    <row r="156" spans="1:10">
      <c r="A156" s="5">
        <v>155</v>
      </c>
      <c r="B156" s="5" t="s">
        <v>1527</v>
      </c>
      <c r="C156" s="5" t="s">
        <v>97</v>
      </c>
      <c r="D156" s="5" t="s">
        <v>2059</v>
      </c>
      <c r="E156" s="5" t="s">
        <v>2060</v>
      </c>
      <c r="F156" s="5" t="s">
        <v>2061</v>
      </c>
      <c r="G156" s="5" t="s">
        <v>2058</v>
      </c>
      <c r="J156" s="5" t="s">
        <v>3294</v>
      </c>
    </row>
    <row r="157" spans="1:10">
      <c r="A157" s="5">
        <v>156</v>
      </c>
      <c r="B157" s="5" t="s">
        <v>1527</v>
      </c>
      <c r="C157" s="5" t="s">
        <v>97</v>
      </c>
      <c r="D157" s="5" t="s">
        <v>2062</v>
      </c>
      <c r="E157" s="5" t="s">
        <v>2063</v>
      </c>
      <c r="F157" s="5" t="s">
        <v>2064</v>
      </c>
      <c r="G157" s="5" t="s">
        <v>2058</v>
      </c>
      <c r="J157" s="5" t="s">
        <v>3294</v>
      </c>
    </row>
    <row r="158" spans="1:10">
      <c r="A158" s="5">
        <v>157</v>
      </c>
      <c r="B158" s="5" t="s">
        <v>1527</v>
      </c>
      <c r="C158" s="5" t="s">
        <v>97</v>
      </c>
      <c r="D158" s="5" t="s">
        <v>2065</v>
      </c>
      <c r="E158" s="5" t="s">
        <v>2066</v>
      </c>
      <c r="F158" s="5" t="s">
        <v>2067</v>
      </c>
      <c r="G158" s="5" t="s">
        <v>2058</v>
      </c>
      <c r="J158" s="5" t="s">
        <v>3294</v>
      </c>
    </row>
    <row r="159" spans="1:10">
      <c r="A159" s="5">
        <v>158</v>
      </c>
      <c r="B159" s="5" t="s">
        <v>1527</v>
      </c>
      <c r="C159" s="5" t="s">
        <v>97</v>
      </c>
      <c r="D159" s="5" t="s">
        <v>2068</v>
      </c>
      <c r="E159" s="5" t="s">
        <v>2069</v>
      </c>
      <c r="F159" s="5" t="s">
        <v>2070</v>
      </c>
      <c r="G159" s="5" t="s">
        <v>2058</v>
      </c>
      <c r="J159" s="5" t="s">
        <v>3294</v>
      </c>
    </row>
    <row r="160" spans="1:10">
      <c r="A160" s="5">
        <v>159</v>
      </c>
      <c r="B160" s="5" t="s">
        <v>1527</v>
      </c>
      <c r="C160" s="5" t="s">
        <v>97</v>
      </c>
      <c r="D160" s="5" t="s">
        <v>2071</v>
      </c>
      <c r="E160" s="5" t="s">
        <v>2072</v>
      </c>
      <c r="F160" s="5" t="s">
        <v>2073</v>
      </c>
      <c r="G160" s="5" t="s">
        <v>2058</v>
      </c>
      <c r="J160" s="5" t="s">
        <v>3294</v>
      </c>
    </row>
    <row r="161" spans="1:10">
      <c r="A161" s="5">
        <v>160</v>
      </c>
      <c r="B161" s="5" t="s">
        <v>1527</v>
      </c>
      <c r="C161" s="5" t="s">
        <v>97</v>
      </c>
      <c r="D161" s="5" t="s">
        <v>2074</v>
      </c>
      <c r="E161" s="5" t="s">
        <v>2075</v>
      </c>
      <c r="F161" s="5" t="s">
        <v>2076</v>
      </c>
      <c r="G161" s="5" t="s">
        <v>2058</v>
      </c>
      <c r="J161" s="5" t="s">
        <v>3294</v>
      </c>
    </row>
    <row r="162" spans="1:10">
      <c r="A162" s="5">
        <v>161</v>
      </c>
      <c r="B162" s="5" t="s">
        <v>1527</v>
      </c>
      <c r="C162" s="5" t="s">
        <v>97</v>
      </c>
      <c r="D162" s="5" t="s">
        <v>2077</v>
      </c>
      <c r="E162" s="5" t="s">
        <v>2078</v>
      </c>
      <c r="F162" s="5" t="s">
        <v>2079</v>
      </c>
      <c r="G162" s="5" t="s">
        <v>1620</v>
      </c>
      <c r="J162" s="5" t="s">
        <v>3294</v>
      </c>
    </row>
    <row r="163" spans="1:10">
      <c r="A163" s="5">
        <v>162</v>
      </c>
      <c r="B163" s="5" t="s">
        <v>1527</v>
      </c>
      <c r="C163" s="5" t="s">
        <v>97</v>
      </c>
      <c r="D163" s="5" t="s">
        <v>2080</v>
      </c>
      <c r="E163" s="5" t="s">
        <v>2081</v>
      </c>
      <c r="F163" s="5" t="s">
        <v>2082</v>
      </c>
      <c r="G163" s="5" t="s">
        <v>2058</v>
      </c>
      <c r="J163" s="5" t="s">
        <v>3294</v>
      </c>
    </row>
    <row r="164" spans="1:10">
      <c r="A164" s="5">
        <v>163</v>
      </c>
      <c r="B164" s="5" t="s">
        <v>1527</v>
      </c>
      <c r="C164" s="5" t="s">
        <v>97</v>
      </c>
      <c r="D164" s="5" t="s">
        <v>2083</v>
      </c>
      <c r="E164" s="5" t="s">
        <v>2084</v>
      </c>
      <c r="F164" s="5" t="s">
        <v>2085</v>
      </c>
      <c r="G164" s="5" t="s">
        <v>2058</v>
      </c>
      <c r="J164" s="5" t="s">
        <v>3294</v>
      </c>
    </row>
    <row r="165" spans="1:10">
      <c r="A165" s="5">
        <v>164</v>
      </c>
      <c r="B165" s="5" t="s">
        <v>1527</v>
      </c>
      <c r="C165" s="5" t="s">
        <v>97</v>
      </c>
      <c r="D165" s="5" t="s">
        <v>2086</v>
      </c>
      <c r="E165" s="5" t="s">
        <v>2087</v>
      </c>
      <c r="F165" s="5" t="s">
        <v>2088</v>
      </c>
      <c r="G165" s="5" t="s">
        <v>2089</v>
      </c>
      <c r="J165" s="5" t="s">
        <v>3294</v>
      </c>
    </row>
    <row r="166" spans="1:10">
      <c r="A166" s="5">
        <v>165</v>
      </c>
      <c r="B166" s="5" t="s">
        <v>1527</v>
      </c>
      <c r="C166" s="5" t="s">
        <v>97</v>
      </c>
      <c r="D166" s="5" t="s">
        <v>2090</v>
      </c>
      <c r="E166" s="5" t="s">
        <v>2091</v>
      </c>
      <c r="F166" s="5" t="s">
        <v>2092</v>
      </c>
      <c r="G166" s="5" t="s">
        <v>2058</v>
      </c>
      <c r="J166" s="5" t="s">
        <v>3294</v>
      </c>
    </row>
    <row r="167" spans="1:10">
      <c r="A167" s="5">
        <v>166</v>
      </c>
      <c r="B167" s="5" t="s">
        <v>1527</v>
      </c>
      <c r="C167" s="5" t="s">
        <v>97</v>
      </c>
      <c r="D167" s="5" t="s">
        <v>2093</v>
      </c>
      <c r="E167" s="5" t="s">
        <v>2094</v>
      </c>
      <c r="F167" s="5" t="s">
        <v>2095</v>
      </c>
      <c r="G167" s="5" t="s">
        <v>2058</v>
      </c>
      <c r="J167" s="5" t="s">
        <v>3294</v>
      </c>
    </row>
    <row r="168" spans="1:10">
      <c r="A168" s="5">
        <v>167</v>
      </c>
      <c r="B168" s="5" t="s">
        <v>1527</v>
      </c>
      <c r="C168" s="5" t="s">
        <v>97</v>
      </c>
      <c r="D168" s="5" t="s">
        <v>2096</v>
      </c>
      <c r="E168" s="5" t="s">
        <v>2097</v>
      </c>
      <c r="F168" s="5" t="s">
        <v>2098</v>
      </c>
      <c r="G168" s="5" t="s">
        <v>2058</v>
      </c>
      <c r="J168" s="5" t="s">
        <v>3294</v>
      </c>
    </row>
    <row r="169" spans="1:10">
      <c r="A169" s="5">
        <v>168</v>
      </c>
      <c r="B169" s="5" t="s">
        <v>1527</v>
      </c>
      <c r="C169" s="5" t="s">
        <v>97</v>
      </c>
      <c r="D169" s="5" t="s">
        <v>2099</v>
      </c>
      <c r="E169" s="5" t="s">
        <v>2100</v>
      </c>
      <c r="F169" s="5" t="s">
        <v>2101</v>
      </c>
      <c r="G169" s="5" t="s">
        <v>2102</v>
      </c>
      <c r="J169" s="5" t="s">
        <v>3294</v>
      </c>
    </row>
    <row r="170" spans="1:10">
      <c r="A170" s="5">
        <v>169</v>
      </c>
      <c r="B170" s="5" t="s">
        <v>1527</v>
      </c>
      <c r="C170" s="5" t="s">
        <v>97</v>
      </c>
      <c r="D170" s="5" t="s">
        <v>2103</v>
      </c>
      <c r="E170" s="5" t="s">
        <v>2104</v>
      </c>
      <c r="F170" s="5" t="s">
        <v>2105</v>
      </c>
      <c r="G170" s="5" t="s">
        <v>2106</v>
      </c>
      <c r="J170" s="5" t="s">
        <v>3294</v>
      </c>
    </row>
    <row r="171" spans="1:10">
      <c r="A171" s="5">
        <v>170</v>
      </c>
      <c r="B171" s="5" t="s">
        <v>1527</v>
      </c>
      <c r="C171" s="5" t="s">
        <v>97</v>
      </c>
      <c r="D171" s="5" t="s">
        <v>2107</v>
      </c>
      <c r="E171" s="5" t="s">
        <v>2108</v>
      </c>
      <c r="F171" s="5" t="s">
        <v>2109</v>
      </c>
      <c r="G171" s="5" t="s">
        <v>1769</v>
      </c>
      <c r="J171" s="5" t="s">
        <v>3294</v>
      </c>
    </row>
    <row r="172" spans="1:10">
      <c r="A172" s="5">
        <v>171</v>
      </c>
      <c r="B172" s="5" t="s">
        <v>1527</v>
      </c>
      <c r="C172" s="5" t="s">
        <v>97</v>
      </c>
      <c r="D172" s="5" t="s">
        <v>2110</v>
      </c>
      <c r="E172" s="5" t="s">
        <v>2111</v>
      </c>
      <c r="F172" s="5" t="s">
        <v>2112</v>
      </c>
      <c r="G172" s="5" t="s">
        <v>1836</v>
      </c>
      <c r="H172" s="5" t="s">
        <v>2113</v>
      </c>
      <c r="J172" s="5" t="s">
        <v>3294</v>
      </c>
    </row>
    <row r="173" spans="1:10">
      <c r="A173" s="5">
        <v>172</v>
      </c>
      <c r="B173" s="5" t="s">
        <v>1527</v>
      </c>
      <c r="C173" s="5" t="s">
        <v>97</v>
      </c>
      <c r="D173" s="5" t="s">
        <v>2114</v>
      </c>
      <c r="E173" s="5" t="s">
        <v>2115</v>
      </c>
      <c r="F173" s="5" t="s">
        <v>2116</v>
      </c>
      <c r="G173" s="5" t="s">
        <v>1795</v>
      </c>
      <c r="J173" s="5" t="s">
        <v>3294</v>
      </c>
    </row>
    <row r="174" spans="1:10">
      <c r="A174" s="5">
        <v>173</v>
      </c>
      <c r="B174" s="5" t="s">
        <v>1527</v>
      </c>
      <c r="C174" s="5" t="s">
        <v>97</v>
      </c>
      <c r="D174" s="5" t="s">
        <v>2117</v>
      </c>
      <c r="E174" s="5" t="s">
        <v>2118</v>
      </c>
      <c r="F174" s="5" t="s">
        <v>2119</v>
      </c>
      <c r="G174" s="5" t="s">
        <v>1574</v>
      </c>
      <c r="J174" s="5" t="s">
        <v>3294</v>
      </c>
    </row>
    <row r="175" spans="1:10">
      <c r="A175" s="5">
        <v>174</v>
      </c>
      <c r="B175" s="5" t="s">
        <v>1527</v>
      </c>
      <c r="C175" s="5" t="s">
        <v>97</v>
      </c>
      <c r="D175" s="5" t="s">
        <v>2120</v>
      </c>
      <c r="E175" s="5" t="s">
        <v>2121</v>
      </c>
      <c r="F175" s="5" t="s">
        <v>2122</v>
      </c>
      <c r="G175" s="5" t="s">
        <v>1620</v>
      </c>
      <c r="J175" s="5" t="s">
        <v>3294</v>
      </c>
    </row>
    <row r="176" spans="1:10">
      <c r="A176" s="5">
        <v>175</v>
      </c>
      <c r="B176" s="5" t="s">
        <v>1527</v>
      </c>
      <c r="C176" s="5" t="s">
        <v>97</v>
      </c>
      <c r="D176" s="5" t="s">
        <v>2123</v>
      </c>
      <c r="E176" s="5" t="s">
        <v>2124</v>
      </c>
      <c r="F176" s="5" t="s">
        <v>2125</v>
      </c>
      <c r="G176" s="5" t="s">
        <v>2126</v>
      </c>
      <c r="J176" s="5" t="s">
        <v>3294</v>
      </c>
    </row>
    <row r="177" spans="1:10">
      <c r="A177" s="5">
        <v>176</v>
      </c>
      <c r="B177" s="5" t="s">
        <v>1527</v>
      </c>
      <c r="C177" s="5" t="s">
        <v>97</v>
      </c>
      <c r="D177" s="5" t="s">
        <v>2127</v>
      </c>
      <c r="E177" s="5" t="s">
        <v>2128</v>
      </c>
      <c r="F177" s="5" t="s">
        <v>2129</v>
      </c>
      <c r="G177" s="5" t="s">
        <v>1799</v>
      </c>
      <c r="J177" s="5" t="s">
        <v>3294</v>
      </c>
    </row>
    <row r="178" spans="1:10">
      <c r="A178" s="5">
        <v>177</v>
      </c>
      <c r="B178" s="5" t="s">
        <v>1527</v>
      </c>
      <c r="C178" s="5" t="s">
        <v>97</v>
      </c>
      <c r="D178" s="5" t="s">
        <v>2130</v>
      </c>
      <c r="E178" s="5" t="s">
        <v>2131</v>
      </c>
      <c r="F178" s="5" t="s">
        <v>2132</v>
      </c>
      <c r="G178" s="5" t="s">
        <v>1544</v>
      </c>
      <c r="J178" s="5" t="s">
        <v>3294</v>
      </c>
    </row>
    <row r="179" spans="1:10">
      <c r="A179" s="5">
        <v>178</v>
      </c>
      <c r="B179" s="5" t="s">
        <v>1527</v>
      </c>
      <c r="C179" s="5" t="s">
        <v>97</v>
      </c>
      <c r="D179" s="5" t="s">
        <v>2133</v>
      </c>
      <c r="E179" s="5" t="s">
        <v>2134</v>
      </c>
      <c r="F179" s="5" t="s">
        <v>2135</v>
      </c>
      <c r="G179" s="5" t="s">
        <v>1574</v>
      </c>
      <c r="J179" s="5" t="s">
        <v>3294</v>
      </c>
    </row>
    <row r="180" spans="1:10">
      <c r="A180" s="5">
        <v>179</v>
      </c>
      <c r="B180" s="5" t="s">
        <v>1527</v>
      </c>
      <c r="C180" s="5" t="s">
        <v>97</v>
      </c>
      <c r="D180" s="5" t="s">
        <v>2136</v>
      </c>
      <c r="E180" s="5" t="s">
        <v>2137</v>
      </c>
      <c r="F180" s="5" t="s">
        <v>2138</v>
      </c>
      <c r="G180" s="5" t="s">
        <v>1795</v>
      </c>
      <c r="J180" s="5" t="s">
        <v>3294</v>
      </c>
    </row>
    <row r="181" spans="1:10">
      <c r="A181" s="5">
        <v>180</v>
      </c>
      <c r="B181" s="5" t="s">
        <v>1527</v>
      </c>
      <c r="C181" s="5" t="s">
        <v>97</v>
      </c>
      <c r="D181" s="5" t="s">
        <v>2139</v>
      </c>
      <c r="E181" s="5" t="s">
        <v>2140</v>
      </c>
      <c r="F181" s="5" t="s">
        <v>2141</v>
      </c>
      <c r="G181" s="5" t="s">
        <v>1620</v>
      </c>
      <c r="J181" s="5" t="s">
        <v>3294</v>
      </c>
    </row>
    <row r="182" spans="1:10">
      <c r="A182" s="5">
        <v>181</v>
      </c>
      <c r="B182" s="5" t="s">
        <v>1527</v>
      </c>
      <c r="C182" s="5" t="s">
        <v>97</v>
      </c>
      <c r="D182" s="5" t="s">
        <v>2142</v>
      </c>
      <c r="E182" s="5" t="s">
        <v>2143</v>
      </c>
      <c r="F182" s="5" t="s">
        <v>2144</v>
      </c>
      <c r="G182" s="5" t="s">
        <v>1574</v>
      </c>
      <c r="J182" s="5" t="s">
        <v>3294</v>
      </c>
    </row>
    <row r="183" spans="1:10">
      <c r="A183" s="5">
        <v>182</v>
      </c>
      <c r="B183" s="5" t="s">
        <v>1527</v>
      </c>
      <c r="C183" s="5" t="s">
        <v>97</v>
      </c>
      <c r="D183" s="5" t="s">
        <v>2145</v>
      </c>
      <c r="E183" s="5" t="s">
        <v>2146</v>
      </c>
      <c r="F183" s="5" t="s">
        <v>2147</v>
      </c>
      <c r="G183" s="5" t="s">
        <v>1574</v>
      </c>
      <c r="J183" s="5" t="s">
        <v>3294</v>
      </c>
    </row>
    <row r="184" spans="1:10">
      <c r="A184" s="5">
        <v>183</v>
      </c>
      <c r="B184" s="5" t="s">
        <v>1527</v>
      </c>
      <c r="C184" s="5" t="s">
        <v>97</v>
      </c>
      <c r="D184" s="5" t="s">
        <v>2148</v>
      </c>
      <c r="E184" s="5" t="s">
        <v>2149</v>
      </c>
      <c r="F184" s="5" t="s">
        <v>2150</v>
      </c>
      <c r="G184" s="5" t="s">
        <v>1574</v>
      </c>
      <c r="J184" s="5" t="s">
        <v>3294</v>
      </c>
    </row>
    <row r="185" spans="1:10">
      <c r="A185" s="5">
        <v>184</v>
      </c>
      <c r="B185" s="5" t="s">
        <v>1527</v>
      </c>
      <c r="C185" s="5" t="s">
        <v>97</v>
      </c>
      <c r="D185" s="5" t="s">
        <v>2151</v>
      </c>
      <c r="E185" s="5" t="s">
        <v>2152</v>
      </c>
      <c r="F185" s="5" t="s">
        <v>2153</v>
      </c>
      <c r="G185" s="5" t="s">
        <v>1574</v>
      </c>
      <c r="J185" s="5" t="s">
        <v>3294</v>
      </c>
    </row>
    <row r="186" spans="1:10">
      <c r="A186" s="5">
        <v>185</v>
      </c>
      <c r="B186" s="5" t="s">
        <v>1527</v>
      </c>
      <c r="C186" s="5" t="s">
        <v>97</v>
      </c>
      <c r="D186" s="5" t="s">
        <v>2154</v>
      </c>
      <c r="E186" s="5" t="s">
        <v>2155</v>
      </c>
      <c r="F186" s="5" t="s">
        <v>2156</v>
      </c>
      <c r="G186" s="5" t="s">
        <v>1799</v>
      </c>
      <c r="J186" s="5" t="s">
        <v>3294</v>
      </c>
    </row>
    <row r="187" spans="1:10">
      <c r="A187" s="5">
        <v>186</v>
      </c>
      <c r="B187" s="5" t="s">
        <v>1527</v>
      </c>
      <c r="C187" s="5" t="s">
        <v>97</v>
      </c>
      <c r="D187" s="5" t="s">
        <v>2157</v>
      </c>
      <c r="E187" s="5" t="s">
        <v>2158</v>
      </c>
      <c r="F187" s="5" t="s">
        <v>2159</v>
      </c>
      <c r="G187" s="5" t="s">
        <v>2160</v>
      </c>
      <c r="J187" s="5" t="s">
        <v>3294</v>
      </c>
    </row>
    <row r="188" spans="1:10">
      <c r="A188" s="5">
        <v>187</v>
      </c>
      <c r="B188" s="5" t="s">
        <v>1527</v>
      </c>
      <c r="C188" s="5" t="s">
        <v>97</v>
      </c>
      <c r="D188" s="5" t="s">
        <v>2161</v>
      </c>
      <c r="E188" s="5" t="s">
        <v>2162</v>
      </c>
      <c r="F188" s="5" t="s">
        <v>2163</v>
      </c>
      <c r="G188" s="5" t="s">
        <v>2126</v>
      </c>
      <c r="J188" s="5" t="s">
        <v>3294</v>
      </c>
    </row>
    <row r="189" spans="1:10">
      <c r="A189" s="5">
        <v>188</v>
      </c>
      <c r="B189" s="5" t="s">
        <v>1527</v>
      </c>
      <c r="C189" s="5" t="s">
        <v>97</v>
      </c>
      <c r="D189" s="5" t="s">
        <v>2164</v>
      </c>
      <c r="E189" s="5" t="s">
        <v>2165</v>
      </c>
      <c r="F189" s="5" t="s">
        <v>2166</v>
      </c>
      <c r="G189" s="5" t="s">
        <v>1799</v>
      </c>
      <c r="J189" s="5" t="s">
        <v>3294</v>
      </c>
    </row>
    <row r="190" spans="1:10">
      <c r="A190" s="5">
        <v>189</v>
      </c>
      <c r="B190" s="5" t="s">
        <v>1527</v>
      </c>
      <c r="C190" s="5" t="s">
        <v>97</v>
      </c>
      <c r="D190" s="5" t="s">
        <v>2167</v>
      </c>
      <c r="E190" s="5" t="s">
        <v>2168</v>
      </c>
      <c r="F190" s="5" t="s">
        <v>2169</v>
      </c>
      <c r="G190" s="5" t="s">
        <v>1791</v>
      </c>
      <c r="J190" s="5" t="s">
        <v>3294</v>
      </c>
    </row>
    <row r="191" spans="1:10">
      <c r="A191" s="5">
        <v>190</v>
      </c>
      <c r="B191" s="5" t="s">
        <v>1527</v>
      </c>
      <c r="C191" s="5" t="s">
        <v>97</v>
      </c>
      <c r="D191" s="5" t="s">
        <v>2170</v>
      </c>
      <c r="E191" s="5" t="s">
        <v>2171</v>
      </c>
      <c r="F191" s="5" t="s">
        <v>2172</v>
      </c>
      <c r="G191" s="5" t="s">
        <v>1784</v>
      </c>
      <c r="J191" s="5" t="s">
        <v>3294</v>
      </c>
    </row>
    <row r="192" spans="1:10">
      <c r="A192" s="5">
        <v>191</v>
      </c>
      <c r="B192" s="5" t="s">
        <v>1527</v>
      </c>
      <c r="C192" s="5" t="s">
        <v>97</v>
      </c>
      <c r="D192" s="5" t="s">
        <v>2173</v>
      </c>
      <c r="E192" s="5" t="s">
        <v>2174</v>
      </c>
      <c r="F192" s="5" t="s">
        <v>2175</v>
      </c>
      <c r="G192" s="5" t="s">
        <v>2089</v>
      </c>
      <c r="J192" s="5" t="s">
        <v>3294</v>
      </c>
    </row>
    <row r="193" spans="1:10">
      <c r="A193" s="5">
        <v>192</v>
      </c>
      <c r="B193" s="5" t="s">
        <v>1527</v>
      </c>
      <c r="C193" s="5" t="s">
        <v>97</v>
      </c>
      <c r="D193" s="5" t="s">
        <v>2176</v>
      </c>
      <c r="E193" s="5" t="s">
        <v>2177</v>
      </c>
      <c r="F193" s="5" t="s">
        <v>2178</v>
      </c>
      <c r="G193" s="5" t="s">
        <v>1799</v>
      </c>
      <c r="J193" s="5" t="s">
        <v>3294</v>
      </c>
    </row>
    <row r="194" spans="1:10">
      <c r="A194" s="5">
        <v>193</v>
      </c>
      <c r="B194" s="5" t="s">
        <v>1527</v>
      </c>
      <c r="C194" s="5" t="s">
        <v>97</v>
      </c>
      <c r="D194" s="5" t="s">
        <v>2179</v>
      </c>
      <c r="E194" s="5" t="s">
        <v>2180</v>
      </c>
      <c r="F194" s="5" t="s">
        <v>2181</v>
      </c>
      <c r="G194" s="5" t="s">
        <v>1593</v>
      </c>
      <c r="J194" s="5" t="s">
        <v>3294</v>
      </c>
    </row>
    <row r="195" spans="1:10">
      <c r="A195" s="5">
        <v>194</v>
      </c>
      <c r="B195" s="5" t="s">
        <v>1527</v>
      </c>
      <c r="C195" s="5" t="s">
        <v>97</v>
      </c>
      <c r="D195" s="5" t="s">
        <v>2182</v>
      </c>
      <c r="E195" s="5" t="s">
        <v>2183</v>
      </c>
      <c r="F195" s="5" t="s">
        <v>2184</v>
      </c>
      <c r="G195" s="5" t="s">
        <v>1593</v>
      </c>
      <c r="J195" s="5" t="s">
        <v>3294</v>
      </c>
    </row>
    <row r="196" spans="1:10">
      <c r="A196" s="5">
        <v>195</v>
      </c>
      <c r="B196" s="5" t="s">
        <v>1527</v>
      </c>
      <c r="C196" s="5" t="s">
        <v>97</v>
      </c>
      <c r="D196" s="5" t="s">
        <v>2185</v>
      </c>
      <c r="E196" s="5" t="s">
        <v>2186</v>
      </c>
      <c r="F196" s="5" t="s">
        <v>2187</v>
      </c>
      <c r="G196" s="5" t="s">
        <v>2058</v>
      </c>
      <c r="J196" s="5" t="s">
        <v>3294</v>
      </c>
    </row>
    <row r="197" spans="1:10">
      <c r="A197" s="5">
        <v>196</v>
      </c>
      <c r="B197" s="5" t="s">
        <v>1527</v>
      </c>
      <c r="C197" s="5" t="s">
        <v>97</v>
      </c>
      <c r="D197" s="5" t="s">
        <v>2188</v>
      </c>
      <c r="E197" s="5" t="s">
        <v>2189</v>
      </c>
      <c r="F197" s="5" t="s">
        <v>2190</v>
      </c>
      <c r="G197" s="5" t="s">
        <v>2106</v>
      </c>
      <c r="J197" s="5" t="s">
        <v>3294</v>
      </c>
    </row>
    <row r="198" spans="1:10">
      <c r="A198" s="5">
        <v>197</v>
      </c>
      <c r="B198" s="5" t="s">
        <v>1527</v>
      </c>
      <c r="C198" s="5" t="s">
        <v>97</v>
      </c>
      <c r="D198" s="5" t="s">
        <v>2191</v>
      </c>
      <c r="E198" s="5" t="s">
        <v>2192</v>
      </c>
      <c r="F198" s="5" t="s">
        <v>2193</v>
      </c>
      <c r="G198" s="5" t="s">
        <v>1582</v>
      </c>
      <c r="J198" s="5" t="s">
        <v>3294</v>
      </c>
    </row>
    <row r="199" spans="1:10">
      <c r="A199" s="5">
        <v>198</v>
      </c>
      <c r="B199" s="5" t="s">
        <v>1527</v>
      </c>
      <c r="C199" s="5" t="s">
        <v>97</v>
      </c>
      <c r="D199" s="5" t="s">
        <v>2194</v>
      </c>
      <c r="E199" s="5" t="s">
        <v>2195</v>
      </c>
      <c r="F199" s="5" t="s">
        <v>2196</v>
      </c>
      <c r="G199" s="5" t="s">
        <v>2197</v>
      </c>
      <c r="J199" s="5" t="s">
        <v>3294</v>
      </c>
    </row>
    <row r="200" spans="1:10">
      <c r="A200" s="5">
        <v>199</v>
      </c>
      <c r="B200" s="5" t="s">
        <v>1527</v>
      </c>
      <c r="C200" s="5" t="s">
        <v>97</v>
      </c>
      <c r="D200" s="5" t="s">
        <v>2198</v>
      </c>
      <c r="E200" s="5" t="s">
        <v>2199</v>
      </c>
      <c r="F200" s="5" t="s">
        <v>2200</v>
      </c>
      <c r="G200" s="5" t="s">
        <v>2197</v>
      </c>
      <c r="J200" s="5" t="s">
        <v>3294</v>
      </c>
    </row>
    <row r="201" spans="1:10">
      <c r="A201" s="5">
        <v>200</v>
      </c>
      <c r="B201" s="5" t="s">
        <v>1527</v>
      </c>
      <c r="C201" s="5" t="s">
        <v>97</v>
      </c>
      <c r="D201" s="5" t="s">
        <v>2201</v>
      </c>
      <c r="E201" s="5" t="s">
        <v>2202</v>
      </c>
      <c r="F201" s="5" t="s">
        <v>2203</v>
      </c>
      <c r="G201" s="5" t="s">
        <v>2058</v>
      </c>
      <c r="J201" s="5" t="s">
        <v>3294</v>
      </c>
    </row>
    <row r="202" spans="1:10">
      <c r="A202" s="5">
        <v>201</v>
      </c>
      <c r="B202" s="5" t="s">
        <v>1527</v>
      </c>
      <c r="C202" s="5" t="s">
        <v>97</v>
      </c>
      <c r="D202" s="5" t="s">
        <v>2204</v>
      </c>
      <c r="E202" s="5" t="s">
        <v>2205</v>
      </c>
      <c r="F202" s="5" t="s">
        <v>2206</v>
      </c>
      <c r="G202" s="5" t="s">
        <v>1715</v>
      </c>
      <c r="J202" s="5" t="s">
        <v>3294</v>
      </c>
    </row>
    <row r="203" spans="1:10">
      <c r="A203" s="5">
        <v>202</v>
      </c>
      <c r="B203" s="5" t="s">
        <v>1527</v>
      </c>
      <c r="C203" s="5" t="s">
        <v>97</v>
      </c>
      <c r="D203" s="5" t="s">
        <v>2207</v>
      </c>
      <c r="E203" s="5" t="s">
        <v>2208</v>
      </c>
      <c r="F203" s="5" t="s">
        <v>2209</v>
      </c>
      <c r="G203" s="5" t="s">
        <v>1806</v>
      </c>
      <c r="J203" s="5" t="s">
        <v>3294</v>
      </c>
    </row>
    <row r="204" spans="1:10">
      <c r="A204" s="5">
        <v>203</v>
      </c>
      <c r="B204" s="5" t="s">
        <v>1527</v>
      </c>
      <c r="C204" s="5" t="s">
        <v>97</v>
      </c>
      <c r="D204" s="5" t="s">
        <v>2210</v>
      </c>
      <c r="E204" s="5" t="s">
        <v>2211</v>
      </c>
      <c r="F204" s="5" t="s">
        <v>2212</v>
      </c>
      <c r="G204" s="5" t="s">
        <v>2019</v>
      </c>
      <c r="J204" s="5" t="s">
        <v>3294</v>
      </c>
    </row>
    <row r="205" spans="1:10">
      <c r="A205" s="5">
        <v>204</v>
      </c>
      <c r="B205" s="5" t="s">
        <v>1527</v>
      </c>
      <c r="C205" s="5" t="s">
        <v>97</v>
      </c>
      <c r="D205" s="5" t="s">
        <v>2213</v>
      </c>
      <c r="E205" s="5" t="s">
        <v>2214</v>
      </c>
      <c r="F205" s="5" t="s">
        <v>2215</v>
      </c>
      <c r="G205" s="5" t="s">
        <v>2019</v>
      </c>
      <c r="H205" s="5" t="s">
        <v>2216</v>
      </c>
      <c r="J205" s="5" t="s">
        <v>3294</v>
      </c>
    </row>
    <row r="206" spans="1:10">
      <c r="A206" s="5">
        <v>205</v>
      </c>
      <c r="B206" s="5" t="s">
        <v>1527</v>
      </c>
      <c r="C206" s="5" t="s">
        <v>97</v>
      </c>
      <c r="D206" s="5" t="s">
        <v>2217</v>
      </c>
      <c r="E206" s="5" t="s">
        <v>2218</v>
      </c>
      <c r="F206" s="5" t="s">
        <v>2219</v>
      </c>
      <c r="G206" s="5" t="s">
        <v>1935</v>
      </c>
      <c r="J206" s="5" t="s">
        <v>3294</v>
      </c>
    </row>
    <row r="207" spans="1:10">
      <c r="A207" s="5">
        <v>206</v>
      </c>
      <c r="B207" s="5" t="s">
        <v>1527</v>
      </c>
      <c r="C207" s="5" t="s">
        <v>97</v>
      </c>
      <c r="D207" s="5" t="s">
        <v>2220</v>
      </c>
      <c r="E207" s="5" t="s">
        <v>2221</v>
      </c>
      <c r="F207" s="5" t="s">
        <v>2222</v>
      </c>
      <c r="G207" s="5" t="s">
        <v>1939</v>
      </c>
      <c r="J207" s="5" t="s">
        <v>3294</v>
      </c>
    </row>
    <row r="208" spans="1:10">
      <c r="A208" s="5">
        <v>207</v>
      </c>
      <c r="B208" s="5" t="s">
        <v>1527</v>
      </c>
      <c r="C208" s="5" t="s">
        <v>97</v>
      </c>
      <c r="D208" s="5" t="s">
        <v>2223</v>
      </c>
      <c r="E208" s="5" t="s">
        <v>2224</v>
      </c>
      <c r="F208" s="5" t="s">
        <v>2225</v>
      </c>
      <c r="G208" s="5" t="s">
        <v>1593</v>
      </c>
      <c r="J208" s="5" t="s">
        <v>3294</v>
      </c>
    </row>
    <row r="209" spans="1:10">
      <c r="A209" s="5">
        <v>208</v>
      </c>
      <c r="B209" s="5" t="s">
        <v>1527</v>
      </c>
      <c r="C209" s="5" t="s">
        <v>97</v>
      </c>
      <c r="D209" s="5" t="s">
        <v>2226</v>
      </c>
      <c r="E209" s="5" t="s">
        <v>2227</v>
      </c>
      <c r="F209" s="5" t="s">
        <v>2228</v>
      </c>
      <c r="G209" s="5" t="s">
        <v>1593</v>
      </c>
      <c r="J209" s="5" t="s">
        <v>3294</v>
      </c>
    </row>
    <row r="210" spans="1:10">
      <c r="A210" s="5">
        <v>209</v>
      </c>
      <c r="B210" s="5" t="s">
        <v>1527</v>
      </c>
      <c r="C210" s="5" t="s">
        <v>97</v>
      </c>
      <c r="D210" s="5" t="s">
        <v>2229</v>
      </c>
      <c r="E210" s="5" t="s">
        <v>2230</v>
      </c>
      <c r="F210" s="5" t="s">
        <v>2231</v>
      </c>
      <c r="G210" s="5" t="s">
        <v>2019</v>
      </c>
      <c r="J210" s="5" t="s">
        <v>3294</v>
      </c>
    </row>
    <row r="211" spans="1:10">
      <c r="A211" s="5">
        <v>210</v>
      </c>
      <c r="B211" s="5" t="s">
        <v>1527</v>
      </c>
      <c r="C211" s="5" t="s">
        <v>97</v>
      </c>
      <c r="D211" s="5" t="s">
        <v>2232</v>
      </c>
      <c r="E211" s="5" t="s">
        <v>2233</v>
      </c>
      <c r="F211" s="5" t="s">
        <v>2234</v>
      </c>
      <c r="G211" s="5" t="s">
        <v>1791</v>
      </c>
      <c r="J211" s="5" t="s">
        <v>3294</v>
      </c>
    </row>
    <row r="212" spans="1:10">
      <c r="A212" s="5">
        <v>211</v>
      </c>
      <c r="B212" s="5" t="s">
        <v>1527</v>
      </c>
      <c r="C212" s="5" t="s">
        <v>97</v>
      </c>
      <c r="D212" s="5" t="s">
        <v>2235</v>
      </c>
      <c r="E212" s="5" t="s">
        <v>2236</v>
      </c>
      <c r="F212" s="5" t="s">
        <v>2237</v>
      </c>
      <c r="G212" s="5" t="s">
        <v>1791</v>
      </c>
      <c r="J212" s="5" t="s">
        <v>3294</v>
      </c>
    </row>
    <row r="213" spans="1:10">
      <c r="A213" s="5">
        <v>212</v>
      </c>
      <c r="B213" s="5" t="s">
        <v>1527</v>
      </c>
      <c r="C213" s="5" t="s">
        <v>97</v>
      </c>
      <c r="D213" s="5" t="s">
        <v>2238</v>
      </c>
      <c r="E213" s="5" t="s">
        <v>2239</v>
      </c>
      <c r="F213" s="5" t="s">
        <v>2240</v>
      </c>
      <c r="G213" s="5" t="s">
        <v>1582</v>
      </c>
      <c r="J213" s="5" t="s">
        <v>3294</v>
      </c>
    </row>
    <row r="214" spans="1:10">
      <c r="A214" s="5">
        <v>213</v>
      </c>
      <c r="B214" s="5" t="s">
        <v>1527</v>
      </c>
      <c r="C214" s="5" t="s">
        <v>97</v>
      </c>
      <c r="D214" s="5" t="s">
        <v>2241</v>
      </c>
      <c r="E214" s="5" t="s">
        <v>2242</v>
      </c>
      <c r="F214" s="5" t="s">
        <v>2243</v>
      </c>
      <c r="G214" s="5" t="s">
        <v>2244</v>
      </c>
      <c r="J214" s="5" t="s">
        <v>3294</v>
      </c>
    </row>
    <row r="215" spans="1:10">
      <c r="A215" s="5">
        <v>214</v>
      </c>
      <c r="B215" s="5" t="s">
        <v>1527</v>
      </c>
      <c r="C215" s="5" t="s">
        <v>97</v>
      </c>
      <c r="D215" s="5" t="s">
        <v>2245</v>
      </c>
      <c r="E215" s="5" t="s">
        <v>2246</v>
      </c>
      <c r="F215" s="5" t="s">
        <v>2247</v>
      </c>
      <c r="G215" s="5" t="s">
        <v>1757</v>
      </c>
      <c r="J215" s="5" t="s">
        <v>3294</v>
      </c>
    </row>
    <row r="216" spans="1:10">
      <c r="A216" s="5">
        <v>215</v>
      </c>
      <c r="B216" s="5" t="s">
        <v>1527</v>
      </c>
      <c r="C216" s="5" t="s">
        <v>97</v>
      </c>
      <c r="D216" s="5" t="s">
        <v>2248</v>
      </c>
      <c r="E216" s="5" t="s">
        <v>2249</v>
      </c>
      <c r="F216" s="5" t="s">
        <v>2250</v>
      </c>
      <c r="G216" s="5" t="s">
        <v>1620</v>
      </c>
      <c r="J216" s="5" t="s">
        <v>3294</v>
      </c>
    </row>
    <row r="217" spans="1:10">
      <c r="A217" s="5">
        <v>216</v>
      </c>
      <c r="B217" s="5" t="s">
        <v>1527</v>
      </c>
      <c r="C217" s="5" t="s">
        <v>97</v>
      </c>
      <c r="D217" s="5" t="s">
        <v>2251</v>
      </c>
      <c r="E217" s="5" t="s">
        <v>2252</v>
      </c>
      <c r="F217" s="5" t="s">
        <v>2253</v>
      </c>
      <c r="G217" s="5" t="s">
        <v>1620</v>
      </c>
      <c r="J217" s="5" t="s">
        <v>3294</v>
      </c>
    </row>
    <row r="218" spans="1:10">
      <c r="A218" s="5">
        <v>217</v>
      </c>
      <c r="B218" s="5" t="s">
        <v>1527</v>
      </c>
      <c r="C218" s="5" t="s">
        <v>97</v>
      </c>
      <c r="D218" s="5" t="s">
        <v>2254</v>
      </c>
      <c r="E218" s="5" t="s">
        <v>2255</v>
      </c>
      <c r="F218" s="5" t="s">
        <v>2256</v>
      </c>
      <c r="G218" s="5" t="s">
        <v>1799</v>
      </c>
      <c r="H218" s="5" t="s">
        <v>2257</v>
      </c>
      <c r="J218" s="5" t="s">
        <v>3294</v>
      </c>
    </row>
    <row r="219" spans="1:10">
      <c r="A219" s="5">
        <v>218</v>
      </c>
      <c r="B219" s="5" t="s">
        <v>1527</v>
      </c>
      <c r="C219" s="5" t="s">
        <v>97</v>
      </c>
      <c r="D219" s="5" t="s">
        <v>2258</v>
      </c>
      <c r="E219" s="5" t="s">
        <v>2259</v>
      </c>
      <c r="F219" s="5" t="s">
        <v>2260</v>
      </c>
      <c r="G219" s="5" t="s">
        <v>1799</v>
      </c>
      <c r="J219" s="5" t="s">
        <v>3294</v>
      </c>
    </row>
    <row r="220" spans="1:10">
      <c r="A220" s="5">
        <v>219</v>
      </c>
      <c r="B220" s="5" t="s">
        <v>1527</v>
      </c>
      <c r="C220" s="5" t="s">
        <v>97</v>
      </c>
      <c r="D220" s="5" t="s">
        <v>2261</v>
      </c>
      <c r="E220" s="5" t="s">
        <v>2262</v>
      </c>
      <c r="F220" s="5" t="s">
        <v>2263</v>
      </c>
      <c r="G220" s="5" t="s">
        <v>1551</v>
      </c>
      <c r="J220" s="5" t="s">
        <v>3294</v>
      </c>
    </row>
    <row r="221" spans="1:10">
      <c r="A221" s="5">
        <v>220</v>
      </c>
      <c r="B221" s="5" t="s">
        <v>1527</v>
      </c>
      <c r="C221" s="5" t="s">
        <v>97</v>
      </c>
      <c r="D221" s="5" t="s">
        <v>2264</v>
      </c>
      <c r="E221" s="5" t="s">
        <v>2265</v>
      </c>
      <c r="F221" s="5" t="s">
        <v>2266</v>
      </c>
      <c r="G221" s="5" t="s">
        <v>2267</v>
      </c>
      <c r="J221" s="5" t="s">
        <v>3294</v>
      </c>
    </row>
    <row r="222" spans="1:10">
      <c r="A222" s="5">
        <v>221</v>
      </c>
      <c r="B222" s="5" t="s">
        <v>1527</v>
      </c>
      <c r="C222" s="5" t="s">
        <v>97</v>
      </c>
      <c r="D222" s="5" t="s">
        <v>2268</v>
      </c>
      <c r="E222" s="5" t="s">
        <v>2269</v>
      </c>
      <c r="F222" s="5" t="s">
        <v>2270</v>
      </c>
      <c r="G222" s="5" t="s">
        <v>1620</v>
      </c>
      <c r="J222" s="5" t="s">
        <v>3294</v>
      </c>
    </row>
    <row r="223" spans="1:10">
      <c r="A223" s="5">
        <v>222</v>
      </c>
      <c r="B223" s="5" t="s">
        <v>1527</v>
      </c>
      <c r="C223" s="5" t="s">
        <v>97</v>
      </c>
      <c r="D223" s="5" t="s">
        <v>2271</v>
      </c>
      <c r="E223" s="5" t="s">
        <v>2272</v>
      </c>
      <c r="F223" s="5" t="s">
        <v>2273</v>
      </c>
      <c r="G223" s="5" t="s">
        <v>1620</v>
      </c>
      <c r="J223" s="5" t="s">
        <v>3294</v>
      </c>
    </row>
    <row r="224" spans="1:10">
      <c r="A224" s="5">
        <v>223</v>
      </c>
      <c r="B224" s="5" t="s">
        <v>1527</v>
      </c>
      <c r="C224" s="5" t="s">
        <v>97</v>
      </c>
      <c r="D224" s="5" t="s">
        <v>2274</v>
      </c>
      <c r="E224" s="5" t="s">
        <v>2275</v>
      </c>
      <c r="F224" s="5" t="s">
        <v>2276</v>
      </c>
      <c r="G224" s="5" t="s">
        <v>1620</v>
      </c>
      <c r="J224" s="5" t="s">
        <v>3294</v>
      </c>
    </row>
    <row r="225" spans="1:10">
      <c r="A225" s="5">
        <v>224</v>
      </c>
      <c r="B225" s="5" t="s">
        <v>1527</v>
      </c>
      <c r="C225" s="5" t="s">
        <v>97</v>
      </c>
      <c r="D225" s="5" t="s">
        <v>2277</v>
      </c>
      <c r="E225" s="5" t="s">
        <v>2278</v>
      </c>
      <c r="F225" s="5" t="s">
        <v>2279</v>
      </c>
      <c r="G225" s="5" t="s">
        <v>2058</v>
      </c>
      <c r="J225" s="5" t="s">
        <v>3294</v>
      </c>
    </row>
    <row r="226" spans="1:10">
      <c r="A226" s="5">
        <v>225</v>
      </c>
      <c r="B226" s="5" t="s">
        <v>1527</v>
      </c>
      <c r="C226" s="5" t="s">
        <v>97</v>
      </c>
      <c r="D226" s="5" t="s">
        <v>2280</v>
      </c>
      <c r="E226" s="5" t="s">
        <v>2281</v>
      </c>
      <c r="F226" s="5" t="s">
        <v>2282</v>
      </c>
      <c r="G226" s="5" t="s">
        <v>1757</v>
      </c>
      <c r="H226" s="5" t="s">
        <v>2283</v>
      </c>
      <c r="J226" s="5" t="s">
        <v>3294</v>
      </c>
    </row>
    <row r="227" spans="1:10">
      <c r="A227" s="5">
        <v>226</v>
      </c>
      <c r="B227" s="5" t="s">
        <v>1527</v>
      </c>
      <c r="C227" s="5" t="s">
        <v>97</v>
      </c>
      <c r="D227" s="5" t="s">
        <v>2284</v>
      </c>
      <c r="E227" s="5" t="s">
        <v>2285</v>
      </c>
      <c r="F227" s="5" t="s">
        <v>2286</v>
      </c>
      <c r="G227" s="5" t="s">
        <v>2287</v>
      </c>
      <c r="J227" s="5" t="s">
        <v>3294</v>
      </c>
    </row>
    <row r="228" spans="1:10">
      <c r="A228" s="5">
        <v>227</v>
      </c>
      <c r="B228" s="5" t="s">
        <v>1527</v>
      </c>
      <c r="C228" s="5" t="s">
        <v>97</v>
      </c>
      <c r="D228" s="5" t="s">
        <v>2288</v>
      </c>
      <c r="E228" s="5" t="s">
        <v>2289</v>
      </c>
      <c r="F228" s="5" t="s">
        <v>2290</v>
      </c>
      <c r="G228" s="5" t="s">
        <v>2287</v>
      </c>
      <c r="J228" s="5" t="s">
        <v>3294</v>
      </c>
    </row>
    <row r="229" spans="1:10">
      <c r="A229" s="5">
        <v>228</v>
      </c>
      <c r="B229" s="5" t="s">
        <v>1527</v>
      </c>
      <c r="C229" s="5" t="s">
        <v>97</v>
      </c>
      <c r="D229" s="5" t="s">
        <v>2291</v>
      </c>
      <c r="E229" s="5" t="s">
        <v>2292</v>
      </c>
      <c r="F229" s="5" t="s">
        <v>2293</v>
      </c>
      <c r="G229" s="5" t="s">
        <v>2058</v>
      </c>
      <c r="J229" s="5" t="s">
        <v>3294</v>
      </c>
    </row>
    <row r="230" spans="1:10">
      <c r="A230" s="5">
        <v>229</v>
      </c>
      <c r="B230" s="5" t="s">
        <v>1527</v>
      </c>
      <c r="C230" s="5" t="s">
        <v>97</v>
      </c>
      <c r="D230" s="5" t="s">
        <v>2294</v>
      </c>
      <c r="E230" s="5" t="s">
        <v>2295</v>
      </c>
      <c r="F230" s="5" t="s">
        <v>2296</v>
      </c>
      <c r="G230" s="5" t="s">
        <v>1939</v>
      </c>
      <c r="J230" s="5" t="s">
        <v>3294</v>
      </c>
    </row>
    <row r="231" spans="1:10">
      <c r="A231" s="5">
        <v>230</v>
      </c>
      <c r="B231" s="5" t="s">
        <v>1527</v>
      </c>
      <c r="C231" s="5" t="s">
        <v>97</v>
      </c>
      <c r="D231" s="5" t="s">
        <v>2297</v>
      </c>
      <c r="E231" s="5" t="s">
        <v>2298</v>
      </c>
      <c r="F231" s="5" t="s">
        <v>2299</v>
      </c>
      <c r="G231" s="5" t="s">
        <v>2058</v>
      </c>
      <c r="J231" s="5" t="s">
        <v>3294</v>
      </c>
    </row>
    <row r="232" spans="1:10">
      <c r="A232" s="5">
        <v>231</v>
      </c>
      <c r="B232" s="5" t="s">
        <v>1527</v>
      </c>
      <c r="C232" s="5" t="s">
        <v>97</v>
      </c>
      <c r="D232" s="5" t="s">
        <v>2300</v>
      </c>
      <c r="E232" s="5" t="s">
        <v>2301</v>
      </c>
      <c r="F232" s="5" t="s">
        <v>2302</v>
      </c>
      <c r="G232" s="5" t="s">
        <v>1939</v>
      </c>
      <c r="J232" s="5" t="s">
        <v>3294</v>
      </c>
    </row>
    <row r="233" spans="1:10">
      <c r="A233" s="5">
        <v>232</v>
      </c>
      <c r="B233" s="5" t="s">
        <v>1527</v>
      </c>
      <c r="C233" s="5" t="s">
        <v>97</v>
      </c>
      <c r="D233" s="5" t="s">
        <v>2303</v>
      </c>
      <c r="E233" s="5" t="s">
        <v>2304</v>
      </c>
      <c r="F233" s="5" t="s">
        <v>2305</v>
      </c>
      <c r="G233" s="5" t="s">
        <v>1939</v>
      </c>
      <c r="J233" s="5" t="s">
        <v>3294</v>
      </c>
    </row>
    <row r="234" spans="1:10">
      <c r="A234" s="5">
        <v>233</v>
      </c>
      <c r="B234" s="5" t="s">
        <v>1527</v>
      </c>
      <c r="C234" s="5" t="s">
        <v>97</v>
      </c>
      <c r="D234" s="5" t="s">
        <v>2306</v>
      </c>
      <c r="E234" s="5" t="s">
        <v>2307</v>
      </c>
      <c r="F234" s="5" t="s">
        <v>2308</v>
      </c>
      <c r="G234" s="5" t="s">
        <v>1836</v>
      </c>
      <c r="H234" s="5" t="s">
        <v>2309</v>
      </c>
      <c r="J234" s="5" t="s">
        <v>3294</v>
      </c>
    </row>
    <row r="235" spans="1:10">
      <c r="A235" s="5">
        <v>234</v>
      </c>
      <c r="B235" s="5" t="s">
        <v>1527</v>
      </c>
      <c r="C235" s="5" t="s">
        <v>97</v>
      </c>
      <c r="D235" s="5" t="s">
        <v>2310</v>
      </c>
      <c r="E235" s="5" t="s">
        <v>2311</v>
      </c>
      <c r="F235" s="5" t="s">
        <v>2312</v>
      </c>
      <c r="G235" s="5" t="s">
        <v>1715</v>
      </c>
      <c r="J235" s="5" t="s">
        <v>3294</v>
      </c>
    </row>
    <row r="236" spans="1:10">
      <c r="A236" s="5">
        <v>235</v>
      </c>
      <c r="B236" s="5" t="s">
        <v>1527</v>
      </c>
      <c r="C236" s="5" t="s">
        <v>97</v>
      </c>
      <c r="D236" s="5" t="s">
        <v>2313</v>
      </c>
      <c r="E236" s="5" t="s">
        <v>2314</v>
      </c>
      <c r="F236" s="5" t="s">
        <v>2315</v>
      </c>
      <c r="G236" s="5" t="s">
        <v>2316</v>
      </c>
      <c r="J236" s="5" t="s">
        <v>3294</v>
      </c>
    </row>
    <row r="237" spans="1:10">
      <c r="A237" s="5">
        <v>236</v>
      </c>
      <c r="B237" s="5" t="s">
        <v>1527</v>
      </c>
      <c r="C237" s="5" t="s">
        <v>97</v>
      </c>
      <c r="D237" s="5" t="s">
        <v>2317</v>
      </c>
      <c r="E237" s="5" t="s">
        <v>2318</v>
      </c>
      <c r="F237" s="5" t="s">
        <v>2319</v>
      </c>
      <c r="G237" s="5" t="s">
        <v>1757</v>
      </c>
      <c r="H237" s="5" t="s">
        <v>2320</v>
      </c>
      <c r="J237" s="5" t="s">
        <v>3294</v>
      </c>
    </row>
    <row r="238" spans="1:10">
      <c r="A238" s="5">
        <v>237</v>
      </c>
      <c r="B238" s="5" t="s">
        <v>1527</v>
      </c>
      <c r="C238" s="5" t="s">
        <v>97</v>
      </c>
      <c r="D238" s="5" t="s">
        <v>2321</v>
      </c>
      <c r="E238" s="5" t="s">
        <v>2322</v>
      </c>
      <c r="F238" s="5" t="s">
        <v>2323</v>
      </c>
      <c r="G238" s="5" t="s">
        <v>1559</v>
      </c>
      <c r="J238" s="5" t="s">
        <v>3294</v>
      </c>
    </row>
    <row r="239" spans="1:10">
      <c r="A239" s="5">
        <v>238</v>
      </c>
      <c r="B239" s="5" t="s">
        <v>1527</v>
      </c>
      <c r="C239" s="5" t="s">
        <v>97</v>
      </c>
      <c r="D239" s="5" t="s">
        <v>2324</v>
      </c>
      <c r="E239" s="5" t="s">
        <v>2325</v>
      </c>
      <c r="F239" s="5" t="s">
        <v>2326</v>
      </c>
      <c r="G239" s="5" t="s">
        <v>1559</v>
      </c>
      <c r="J239" s="5" t="s">
        <v>3294</v>
      </c>
    </row>
    <row r="240" spans="1:10">
      <c r="A240" s="5">
        <v>239</v>
      </c>
      <c r="B240" s="5" t="s">
        <v>1527</v>
      </c>
      <c r="C240" s="5" t="s">
        <v>97</v>
      </c>
      <c r="D240" s="5" t="s">
        <v>2327</v>
      </c>
      <c r="E240" s="5" t="s">
        <v>2328</v>
      </c>
      <c r="F240" s="5" t="s">
        <v>1752</v>
      </c>
      <c r="G240" s="5" t="s">
        <v>1819</v>
      </c>
      <c r="J240" s="5" t="s">
        <v>3294</v>
      </c>
    </row>
    <row r="241" spans="1:10">
      <c r="A241" s="5">
        <v>240</v>
      </c>
      <c r="B241" s="5" t="s">
        <v>1527</v>
      </c>
      <c r="C241" s="5" t="s">
        <v>97</v>
      </c>
      <c r="D241" s="5" t="s">
        <v>2329</v>
      </c>
      <c r="E241" s="5" t="s">
        <v>2330</v>
      </c>
      <c r="F241" s="5" t="s">
        <v>2331</v>
      </c>
      <c r="G241" s="5" t="s">
        <v>2332</v>
      </c>
      <c r="J241" s="5" t="s">
        <v>3294</v>
      </c>
    </row>
    <row r="242" spans="1:10">
      <c r="A242" s="5">
        <v>241</v>
      </c>
      <c r="B242" s="5" t="s">
        <v>1527</v>
      </c>
      <c r="C242" s="5" t="s">
        <v>97</v>
      </c>
      <c r="D242" s="5" t="s">
        <v>2333</v>
      </c>
      <c r="E242" s="5" t="s">
        <v>2334</v>
      </c>
      <c r="F242" s="5" t="s">
        <v>2331</v>
      </c>
      <c r="G242" s="5" t="s">
        <v>2335</v>
      </c>
      <c r="J242" s="5" t="s">
        <v>3294</v>
      </c>
    </row>
    <row r="243" spans="1:10">
      <c r="A243" s="5">
        <v>242</v>
      </c>
      <c r="B243" s="5" t="s">
        <v>1527</v>
      </c>
      <c r="C243" s="5" t="s">
        <v>97</v>
      </c>
      <c r="D243" s="5" t="s">
        <v>2336</v>
      </c>
      <c r="E243" s="5" t="s">
        <v>2337</v>
      </c>
      <c r="F243" s="5" t="s">
        <v>2338</v>
      </c>
      <c r="G243" s="5" t="s">
        <v>1539</v>
      </c>
      <c r="J243" s="5" t="s">
        <v>3294</v>
      </c>
    </row>
    <row r="244" spans="1:10">
      <c r="A244" s="5">
        <v>243</v>
      </c>
      <c r="B244" s="5" t="s">
        <v>1527</v>
      </c>
      <c r="C244" s="5" t="s">
        <v>97</v>
      </c>
      <c r="D244" s="5" t="s">
        <v>2339</v>
      </c>
      <c r="E244" s="5" t="s">
        <v>2340</v>
      </c>
      <c r="F244" s="5" t="s">
        <v>2341</v>
      </c>
      <c r="G244" s="5" t="s">
        <v>1757</v>
      </c>
      <c r="J244" s="5" t="s">
        <v>3294</v>
      </c>
    </row>
    <row r="245" spans="1:10">
      <c r="A245" s="5">
        <v>244</v>
      </c>
      <c r="B245" s="5" t="s">
        <v>1527</v>
      </c>
      <c r="C245" s="5" t="s">
        <v>97</v>
      </c>
      <c r="D245" s="5" t="s">
        <v>2342</v>
      </c>
      <c r="E245" s="5" t="s">
        <v>2343</v>
      </c>
      <c r="F245" s="5" t="s">
        <v>2344</v>
      </c>
      <c r="G245" s="5" t="s">
        <v>1819</v>
      </c>
      <c r="J245" s="5" t="s">
        <v>3294</v>
      </c>
    </row>
    <row r="246" spans="1:10">
      <c r="A246" s="5">
        <v>245</v>
      </c>
      <c r="B246" s="5" t="s">
        <v>1527</v>
      </c>
      <c r="C246" s="5" t="s">
        <v>97</v>
      </c>
      <c r="D246" s="5" t="s">
        <v>2345</v>
      </c>
      <c r="E246" s="5" t="s">
        <v>2346</v>
      </c>
      <c r="F246" s="5" t="s">
        <v>2347</v>
      </c>
      <c r="G246" s="5" t="s">
        <v>1742</v>
      </c>
      <c r="J246" s="5" t="s">
        <v>3294</v>
      </c>
    </row>
    <row r="247" spans="1:10">
      <c r="A247" s="5">
        <v>246</v>
      </c>
      <c r="B247" s="5" t="s">
        <v>1527</v>
      </c>
      <c r="C247" s="5" t="s">
        <v>97</v>
      </c>
      <c r="D247" s="5" t="s">
        <v>2348</v>
      </c>
      <c r="E247" s="5" t="s">
        <v>2349</v>
      </c>
      <c r="F247" s="5" t="s">
        <v>2350</v>
      </c>
      <c r="G247" s="5" t="s">
        <v>1806</v>
      </c>
      <c r="J247" s="5" t="s">
        <v>3294</v>
      </c>
    </row>
    <row r="248" spans="1:10">
      <c r="A248" s="5">
        <v>247</v>
      </c>
      <c r="B248" s="5" t="s">
        <v>1527</v>
      </c>
      <c r="C248" s="5" t="s">
        <v>97</v>
      </c>
      <c r="D248" s="5" t="s">
        <v>2351</v>
      </c>
      <c r="E248" s="5" t="s">
        <v>2352</v>
      </c>
      <c r="F248" s="5" t="s">
        <v>2353</v>
      </c>
      <c r="G248" s="5" t="s">
        <v>1968</v>
      </c>
      <c r="J248" s="5" t="s">
        <v>3294</v>
      </c>
    </row>
    <row r="249" spans="1:10">
      <c r="A249" s="5">
        <v>248</v>
      </c>
      <c r="B249" s="5" t="s">
        <v>1527</v>
      </c>
      <c r="C249" s="5" t="s">
        <v>97</v>
      </c>
      <c r="D249" s="5" t="s">
        <v>2354</v>
      </c>
      <c r="E249" s="5" t="s">
        <v>2355</v>
      </c>
      <c r="F249" s="5" t="s">
        <v>2356</v>
      </c>
      <c r="G249" s="5" t="s">
        <v>1544</v>
      </c>
      <c r="J249" s="5" t="s">
        <v>3294</v>
      </c>
    </row>
    <row r="250" spans="1:10">
      <c r="A250" s="5">
        <v>249</v>
      </c>
      <c r="B250" s="5" t="s">
        <v>1527</v>
      </c>
      <c r="C250" s="5" t="s">
        <v>97</v>
      </c>
      <c r="D250" s="5" t="s">
        <v>2357</v>
      </c>
      <c r="E250" s="5" t="s">
        <v>2358</v>
      </c>
      <c r="F250" s="5" t="s">
        <v>2359</v>
      </c>
      <c r="G250" s="5" t="s">
        <v>1535</v>
      </c>
      <c r="J250" s="5" t="s">
        <v>3294</v>
      </c>
    </row>
    <row r="251" spans="1:10">
      <c r="A251" s="5">
        <v>250</v>
      </c>
      <c r="B251" s="5" t="s">
        <v>1527</v>
      </c>
      <c r="C251" s="5" t="s">
        <v>97</v>
      </c>
      <c r="D251" s="5" t="s">
        <v>2360</v>
      </c>
      <c r="E251" s="5" t="s">
        <v>2361</v>
      </c>
      <c r="F251" s="5" t="s">
        <v>1566</v>
      </c>
      <c r="G251" s="5" t="s">
        <v>2362</v>
      </c>
      <c r="J251" s="5" t="s">
        <v>3294</v>
      </c>
    </row>
    <row r="252" spans="1:10">
      <c r="A252" s="5">
        <v>251</v>
      </c>
      <c r="B252" s="5" t="s">
        <v>1527</v>
      </c>
      <c r="C252" s="5" t="s">
        <v>97</v>
      </c>
      <c r="D252" s="5" t="s">
        <v>2363</v>
      </c>
      <c r="E252" s="5" t="s">
        <v>2364</v>
      </c>
      <c r="F252" s="5" t="s">
        <v>2365</v>
      </c>
      <c r="G252" s="5" t="s">
        <v>1819</v>
      </c>
      <c r="J252" s="5" t="s">
        <v>3294</v>
      </c>
    </row>
    <row r="253" spans="1:10">
      <c r="A253" s="5">
        <v>252</v>
      </c>
      <c r="B253" s="5" t="s">
        <v>1527</v>
      </c>
      <c r="C253" s="5" t="s">
        <v>97</v>
      </c>
      <c r="D253" s="5" t="s">
        <v>2366</v>
      </c>
      <c r="E253" s="5" t="s">
        <v>2367</v>
      </c>
      <c r="F253" s="5" t="s">
        <v>2368</v>
      </c>
      <c r="G253" s="5" t="s">
        <v>1954</v>
      </c>
      <c r="J253" s="5" t="s">
        <v>3294</v>
      </c>
    </row>
    <row r="254" spans="1:10">
      <c r="A254" s="5">
        <v>253</v>
      </c>
      <c r="B254" s="5" t="s">
        <v>1527</v>
      </c>
      <c r="C254" s="5" t="s">
        <v>97</v>
      </c>
      <c r="D254" s="5" t="s">
        <v>2369</v>
      </c>
      <c r="E254" s="5" t="s">
        <v>2370</v>
      </c>
      <c r="F254" s="5" t="s">
        <v>2371</v>
      </c>
      <c r="G254" s="5" t="s">
        <v>1603</v>
      </c>
      <c r="J254" s="5" t="s">
        <v>3294</v>
      </c>
    </row>
    <row r="255" spans="1:10">
      <c r="A255" s="5">
        <v>254</v>
      </c>
      <c r="B255" s="5" t="s">
        <v>1527</v>
      </c>
      <c r="C255" s="5" t="s">
        <v>97</v>
      </c>
      <c r="D255" s="5" t="s">
        <v>2372</v>
      </c>
      <c r="E255" s="5" t="s">
        <v>2373</v>
      </c>
      <c r="F255" s="5" t="s">
        <v>2374</v>
      </c>
      <c r="G255" s="5" t="s">
        <v>1555</v>
      </c>
      <c r="J255" s="5" t="s">
        <v>3294</v>
      </c>
    </row>
    <row r="256" spans="1:10">
      <c r="A256" s="5">
        <v>255</v>
      </c>
      <c r="B256" s="5" t="s">
        <v>1527</v>
      </c>
      <c r="C256" s="5" t="s">
        <v>97</v>
      </c>
      <c r="D256" s="5" t="s">
        <v>2375</v>
      </c>
      <c r="E256" s="5" t="s">
        <v>2376</v>
      </c>
      <c r="F256" s="5" t="s">
        <v>2377</v>
      </c>
      <c r="G256" s="5" t="s">
        <v>1535</v>
      </c>
      <c r="J256" s="5" t="s">
        <v>3294</v>
      </c>
    </row>
    <row r="257" spans="1:10">
      <c r="A257" s="5">
        <v>256</v>
      </c>
      <c r="B257" s="5" t="s">
        <v>1527</v>
      </c>
      <c r="C257" s="5" t="s">
        <v>97</v>
      </c>
      <c r="D257" s="5" t="s">
        <v>2378</v>
      </c>
      <c r="E257" s="5" t="s">
        <v>2379</v>
      </c>
      <c r="F257" s="5" t="s">
        <v>2380</v>
      </c>
      <c r="G257" s="5" t="s">
        <v>1589</v>
      </c>
      <c r="J257" s="5" t="s">
        <v>3294</v>
      </c>
    </row>
    <row r="258" spans="1:10">
      <c r="A258" s="5">
        <v>257</v>
      </c>
      <c r="B258" s="5" t="s">
        <v>1527</v>
      </c>
      <c r="C258" s="5" t="s">
        <v>97</v>
      </c>
      <c r="D258" s="5" t="s">
        <v>2381</v>
      </c>
      <c r="E258" s="5" t="s">
        <v>2382</v>
      </c>
      <c r="F258" s="5" t="s">
        <v>2383</v>
      </c>
      <c r="G258" s="5" t="s">
        <v>1603</v>
      </c>
      <c r="J258" s="5" t="s">
        <v>3294</v>
      </c>
    </row>
    <row r="259" spans="1:10">
      <c r="A259" s="5">
        <v>258</v>
      </c>
      <c r="B259" s="5" t="s">
        <v>1527</v>
      </c>
      <c r="C259" s="5" t="s">
        <v>97</v>
      </c>
      <c r="D259" s="5" t="s">
        <v>2384</v>
      </c>
      <c r="E259" s="5" t="s">
        <v>2385</v>
      </c>
      <c r="F259" s="5" t="s">
        <v>2386</v>
      </c>
      <c r="G259" s="5" t="s">
        <v>1559</v>
      </c>
      <c r="H259" s="5" t="s">
        <v>2387</v>
      </c>
      <c r="J259" s="5" t="s">
        <v>3294</v>
      </c>
    </row>
    <row r="260" spans="1:10">
      <c r="A260" s="5">
        <v>259</v>
      </c>
      <c r="B260" s="5" t="s">
        <v>1527</v>
      </c>
      <c r="C260" s="5" t="s">
        <v>97</v>
      </c>
      <c r="D260" s="5" t="s">
        <v>2388</v>
      </c>
      <c r="E260" s="5" t="s">
        <v>2389</v>
      </c>
      <c r="F260" s="5" t="s">
        <v>2390</v>
      </c>
      <c r="G260" s="5" t="s">
        <v>1644</v>
      </c>
      <c r="J260" s="5" t="s">
        <v>3294</v>
      </c>
    </row>
    <row r="261" spans="1:10">
      <c r="A261" s="5">
        <v>260</v>
      </c>
      <c r="B261" s="5" t="s">
        <v>1527</v>
      </c>
      <c r="C261" s="5" t="s">
        <v>97</v>
      </c>
      <c r="D261" s="5" t="s">
        <v>2391</v>
      </c>
      <c r="E261" s="5" t="s">
        <v>2392</v>
      </c>
      <c r="F261" s="5" t="s">
        <v>2393</v>
      </c>
      <c r="G261" s="5" t="s">
        <v>1799</v>
      </c>
      <c r="J261" s="5" t="s">
        <v>3294</v>
      </c>
    </row>
    <row r="262" spans="1:10">
      <c r="A262" s="5">
        <v>261</v>
      </c>
      <c r="B262" s="5" t="s">
        <v>1527</v>
      </c>
      <c r="C262" s="5" t="s">
        <v>97</v>
      </c>
      <c r="D262" s="5" t="s">
        <v>2394</v>
      </c>
      <c r="E262" s="5" t="s">
        <v>2395</v>
      </c>
      <c r="F262" s="5" t="s">
        <v>2396</v>
      </c>
      <c r="G262" s="5" t="s">
        <v>1603</v>
      </c>
      <c r="J262" s="5" t="s">
        <v>3294</v>
      </c>
    </row>
    <row r="263" spans="1:10">
      <c r="A263" s="5">
        <v>262</v>
      </c>
      <c r="B263" s="5" t="s">
        <v>1527</v>
      </c>
      <c r="C263" s="5" t="s">
        <v>97</v>
      </c>
      <c r="D263" s="5" t="s">
        <v>2397</v>
      </c>
      <c r="E263" s="5" t="s">
        <v>2398</v>
      </c>
      <c r="F263" s="5" t="s">
        <v>2399</v>
      </c>
      <c r="G263" s="5" t="s">
        <v>2160</v>
      </c>
      <c r="J263" s="5" t="s">
        <v>3294</v>
      </c>
    </row>
    <row r="264" spans="1:10">
      <c r="A264" s="5">
        <v>263</v>
      </c>
      <c r="B264" s="5" t="s">
        <v>1527</v>
      </c>
      <c r="C264" s="5" t="s">
        <v>97</v>
      </c>
      <c r="D264" s="5" t="s">
        <v>2400</v>
      </c>
      <c r="E264" s="5" t="s">
        <v>2401</v>
      </c>
      <c r="F264" s="5" t="s">
        <v>2402</v>
      </c>
      <c r="G264" s="5" t="s">
        <v>2023</v>
      </c>
      <c r="J264" s="5" t="s">
        <v>3294</v>
      </c>
    </row>
    <row r="265" spans="1:10">
      <c r="A265" s="5">
        <v>264</v>
      </c>
      <c r="B265" s="5" t="s">
        <v>1527</v>
      </c>
      <c r="C265" s="5" t="s">
        <v>97</v>
      </c>
      <c r="D265" s="5" t="s">
        <v>2403</v>
      </c>
      <c r="E265" s="5" t="s">
        <v>2404</v>
      </c>
      <c r="F265" s="5" t="s">
        <v>2405</v>
      </c>
      <c r="G265" s="5" t="s">
        <v>1544</v>
      </c>
      <c r="H265" s="5" t="s">
        <v>2406</v>
      </c>
      <c r="J265" s="5" t="s">
        <v>3294</v>
      </c>
    </row>
    <row r="266" spans="1:10">
      <c r="A266" s="5">
        <v>265</v>
      </c>
      <c r="B266" s="5" t="s">
        <v>1527</v>
      </c>
      <c r="C266" s="5" t="s">
        <v>97</v>
      </c>
      <c r="D266" s="5" t="s">
        <v>2407</v>
      </c>
      <c r="E266" s="5" t="s">
        <v>2408</v>
      </c>
      <c r="F266" s="5" t="s">
        <v>2409</v>
      </c>
      <c r="G266" s="5" t="s">
        <v>1620</v>
      </c>
      <c r="J266" s="5" t="s">
        <v>3294</v>
      </c>
    </row>
    <row r="267" spans="1:10">
      <c r="A267" s="5">
        <v>266</v>
      </c>
      <c r="B267" s="5" t="s">
        <v>1527</v>
      </c>
      <c r="C267" s="5" t="s">
        <v>97</v>
      </c>
      <c r="D267" s="5" t="s">
        <v>2410</v>
      </c>
      <c r="E267" s="5" t="s">
        <v>2411</v>
      </c>
      <c r="F267" s="5" t="s">
        <v>2412</v>
      </c>
      <c r="G267" s="5" t="s">
        <v>1582</v>
      </c>
      <c r="J267" s="5" t="s">
        <v>3294</v>
      </c>
    </row>
    <row r="268" spans="1:10">
      <c r="A268" s="5">
        <v>267</v>
      </c>
      <c r="B268" s="5" t="s">
        <v>1527</v>
      </c>
      <c r="C268" s="5" t="s">
        <v>97</v>
      </c>
      <c r="D268" s="5" t="s">
        <v>2413</v>
      </c>
      <c r="E268" s="5" t="s">
        <v>2414</v>
      </c>
      <c r="F268" s="5" t="s">
        <v>2415</v>
      </c>
      <c r="G268" s="5" t="s">
        <v>1664</v>
      </c>
      <c r="J268" s="5" t="s">
        <v>3294</v>
      </c>
    </row>
    <row r="269" spans="1:10">
      <c r="A269" s="5">
        <v>268</v>
      </c>
      <c r="B269" s="5" t="s">
        <v>1527</v>
      </c>
      <c r="C269" s="5" t="s">
        <v>97</v>
      </c>
      <c r="D269" s="5" t="s">
        <v>2416</v>
      </c>
      <c r="E269" s="5" t="s">
        <v>2417</v>
      </c>
      <c r="F269" s="5" t="s">
        <v>2418</v>
      </c>
      <c r="G269" s="5" t="s">
        <v>1559</v>
      </c>
      <c r="J269" s="5" t="s">
        <v>3294</v>
      </c>
    </row>
    <row r="270" spans="1:10">
      <c r="A270" s="5">
        <v>269</v>
      </c>
      <c r="B270" s="5" t="s">
        <v>1527</v>
      </c>
      <c r="C270" s="5" t="s">
        <v>97</v>
      </c>
      <c r="D270" s="5" t="s">
        <v>2419</v>
      </c>
      <c r="E270" s="5" t="s">
        <v>2420</v>
      </c>
      <c r="F270" s="5" t="s">
        <v>2421</v>
      </c>
      <c r="G270" s="5" t="s">
        <v>1551</v>
      </c>
      <c r="J270" s="5" t="s">
        <v>3294</v>
      </c>
    </row>
    <row r="271" spans="1:10">
      <c r="A271" s="5">
        <v>270</v>
      </c>
      <c r="B271" s="5" t="s">
        <v>1527</v>
      </c>
      <c r="C271" s="5" t="s">
        <v>97</v>
      </c>
      <c r="D271" s="5" t="s">
        <v>2422</v>
      </c>
      <c r="E271" s="5" t="s">
        <v>2423</v>
      </c>
      <c r="F271" s="5" t="s">
        <v>2424</v>
      </c>
      <c r="G271" s="5" t="s">
        <v>1644</v>
      </c>
      <c r="J271" s="5" t="s">
        <v>3294</v>
      </c>
    </row>
    <row r="272" spans="1:10">
      <c r="A272" s="5">
        <v>271</v>
      </c>
      <c r="B272" s="5" t="s">
        <v>1527</v>
      </c>
      <c r="C272" s="5" t="s">
        <v>97</v>
      </c>
      <c r="D272" s="5" t="s">
        <v>2425</v>
      </c>
      <c r="E272" s="5" t="s">
        <v>2426</v>
      </c>
      <c r="F272" s="5" t="s">
        <v>2427</v>
      </c>
      <c r="G272" s="5" t="s">
        <v>2058</v>
      </c>
      <c r="J272" s="5" t="s">
        <v>3294</v>
      </c>
    </row>
    <row r="273" spans="1:10">
      <c r="A273" s="5">
        <v>272</v>
      </c>
      <c r="B273" s="5" t="s">
        <v>1527</v>
      </c>
      <c r="C273" s="5" t="s">
        <v>97</v>
      </c>
      <c r="D273" s="5" t="s">
        <v>2428</v>
      </c>
      <c r="E273" s="5" t="s">
        <v>2429</v>
      </c>
      <c r="F273" s="5" t="s">
        <v>2430</v>
      </c>
      <c r="G273" s="5" t="s">
        <v>1582</v>
      </c>
      <c r="J273" s="5" t="s">
        <v>3294</v>
      </c>
    </row>
    <row r="274" spans="1:10">
      <c r="A274" s="5">
        <v>273</v>
      </c>
      <c r="B274" s="5" t="s">
        <v>1527</v>
      </c>
      <c r="C274" s="5" t="s">
        <v>97</v>
      </c>
      <c r="D274" s="5" t="s">
        <v>2431</v>
      </c>
      <c r="E274" s="5" t="s">
        <v>2432</v>
      </c>
      <c r="F274" s="5" t="s">
        <v>2433</v>
      </c>
      <c r="G274" s="5" t="s">
        <v>1582</v>
      </c>
      <c r="J274" s="5" t="s">
        <v>3294</v>
      </c>
    </row>
    <row r="275" spans="1:10">
      <c r="A275" s="5">
        <v>274</v>
      </c>
      <c r="B275" s="5" t="s">
        <v>1527</v>
      </c>
      <c r="C275" s="5" t="s">
        <v>97</v>
      </c>
      <c r="D275" s="5" t="s">
        <v>2434</v>
      </c>
      <c r="E275" s="5" t="s">
        <v>2435</v>
      </c>
      <c r="F275" s="5" t="s">
        <v>2436</v>
      </c>
      <c r="G275" s="5" t="s">
        <v>1978</v>
      </c>
      <c r="J275" s="5" t="s">
        <v>3294</v>
      </c>
    </row>
    <row r="276" spans="1:10">
      <c r="A276" s="5">
        <v>275</v>
      </c>
      <c r="B276" s="5" t="s">
        <v>1527</v>
      </c>
      <c r="C276" s="5" t="s">
        <v>97</v>
      </c>
      <c r="D276" s="5" t="s">
        <v>2437</v>
      </c>
      <c r="E276" s="5" t="s">
        <v>2438</v>
      </c>
      <c r="F276" s="5" t="s">
        <v>2439</v>
      </c>
      <c r="G276" s="5" t="s">
        <v>1574</v>
      </c>
      <c r="J276" s="5" t="s">
        <v>3294</v>
      </c>
    </row>
    <row r="277" spans="1:10">
      <c r="A277" s="5">
        <v>276</v>
      </c>
      <c r="B277" s="5" t="s">
        <v>1527</v>
      </c>
      <c r="C277" s="5" t="s">
        <v>97</v>
      </c>
      <c r="D277" s="5" t="s">
        <v>2440</v>
      </c>
      <c r="E277" s="5" t="s">
        <v>2441</v>
      </c>
      <c r="F277" s="5" t="s">
        <v>2442</v>
      </c>
      <c r="G277" s="5" t="s">
        <v>1539</v>
      </c>
      <c r="J277" s="5" t="s">
        <v>3294</v>
      </c>
    </row>
    <row r="278" spans="1:10">
      <c r="A278" s="5">
        <v>277</v>
      </c>
      <c r="B278" s="5" t="s">
        <v>1527</v>
      </c>
      <c r="C278" s="5" t="s">
        <v>97</v>
      </c>
      <c r="D278" s="5" t="s">
        <v>2443</v>
      </c>
      <c r="E278" s="5" t="s">
        <v>2444</v>
      </c>
      <c r="F278" s="5" t="s">
        <v>1828</v>
      </c>
      <c r="G278" s="5" t="s">
        <v>2445</v>
      </c>
      <c r="J278" s="5" t="s">
        <v>3294</v>
      </c>
    </row>
    <row r="279" spans="1:10">
      <c r="A279" s="5">
        <v>278</v>
      </c>
      <c r="B279" s="5" t="s">
        <v>1527</v>
      </c>
      <c r="C279" s="5" t="s">
        <v>97</v>
      </c>
      <c r="D279" s="5" t="s">
        <v>2446</v>
      </c>
      <c r="E279" s="5" t="s">
        <v>2447</v>
      </c>
      <c r="F279" s="5" t="s">
        <v>2448</v>
      </c>
      <c r="G279" s="5" t="s">
        <v>1742</v>
      </c>
      <c r="J279" s="5" t="s">
        <v>3294</v>
      </c>
    </row>
    <row r="280" spans="1:10">
      <c r="A280" s="5">
        <v>279</v>
      </c>
      <c r="B280" s="5" t="s">
        <v>1527</v>
      </c>
      <c r="C280" s="5" t="s">
        <v>97</v>
      </c>
      <c r="D280" s="5" t="s">
        <v>2449</v>
      </c>
      <c r="E280" s="5" t="s">
        <v>2450</v>
      </c>
      <c r="F280" s="5" t="s">
        <v>2451</v>
      </c>
      <c r="G280" s="5" t="s">
        <v>1544</v>
      </c>
      <c r="J280" s="5" t="s">
        <v>3294</v>
      </c>
    </row>
    <row r="281" spans="1:10">
      <c r="A281" s="5">
        <v>280</v>
      </c>
      <c r="B281" s="5" t="s">
        <v>1527</v>
      </c>
      <c r="C281" s="5" t="s">
        <v>97</v>
      </c>
      <c r="D281" s="5" t="s">
        <v>2452</v>
      </c>
      <c r="E281" s="5" t="s">
        <v>2453</v>
      </c>
      <c r="F281" s="5" t="s">
        <v>2454</v>
      </c>
      <c r="G281" s="5" t="s">
        <v>1603</v>
      </c>
      <c r="J281" s="5" t="s">
        <v>3294</v>
      </c>
    </row>
    <row r="282" spans="1:10">
      <c r="A282" s="5">
        <v>281</v>
      </c>
      <c r="B282" s="5" t="s">
        <v>1527</v>
      </c>
      <c r="C282" s="5" t="s">
        <v>97</v>
      </c>
      <c r="D282" s="5" t="s">
        <v>2455</v>
      </c>
      <c r="E282" s="5" t="s">
        <v>2456</v>
      </c>
      <c r="F282" s="5" t="s">
        <v>2457</v>
      </c>
      <c r="G282" s="5" t="s">
        <v>1559</v>
      </c>
      <c r="J282" s="5" t="s">
        <v>3294</v>
      </c>
    </row>
    <row r="283" spans="1:10">
      <c r="A283" s="5">
        <v>282</v>
      </c>
      <c r="B283" s="5" t="s">
        <v>1527</v>
      </c>
      <c r="C283" s="5" t="s">
        <v>97</v>
      </c>
      <c r="D283" s="5" t="s">
        <v>2458</v>
      </c>
      <c r="E283" s="5" t="s">
        <v>2459</v>
      </c>
      <c r="F283" s="5" t="s">
        <v>2460</v>
      </c>
      <c r="G283" s="5" t="s">
        <v>2160</v>
      </c>
      <c r="J283" s="5" t="s">
        <v>3294</v>
      </c>
    </row>
    <row r="284" spans="1:10">
      <c r="A284" s="5">
        <v>283</v>
      </c>
      <c r="B284" s="5" t="s">
        <v>1527</v>
      </c>
      <c r="C284" s="5" t="s">
        <v>97</v>
      </c>
      <c r="D284" s="5" t="s">
        <v>2461</v>
      </c>
      <c r="E284" s="5" t="s">
        <v>2462</v>
      </c>
      <c r="F284" s="5" t="s">
        <v>2463</v>
      </c>
      <c r="G284" s="5" t="s">
        <v>2027</v>
      </c>
      <c r="H284" s="5" t="s">
        <v>2464</v>
      </c>
      <c r="J284" s="5" t="s">
        <v>3294</v>
      </c>
    </row>
    <row r="285" spans="1:10">
      <c r="A285" s="5">
        <v>284</v>
      </c>
      <c r="B285" s="5" t="s">
        <v>1527</v>
      </c>
      <c r="C285" s="5" t="s">
        <v>97</v>
      </c>
      <c r="D285" s="5" t="s">
        <v>2465</v>
      </c>
      <c r="E285" s="5" t="s">
        <v>2466</v>
      </c>
      <c r="F285" s="5" t="s">
        <v>2467</v>
      </c>
      <c r="G285" s="5" t="s">
        <v>1780</v>
      </c>
      <c r="J285" s="5" t="s">
        <v>3294</v>
      </c>
    </row>
    <row r="286" spans="1:10">
      <c r="A286" s="5">
        <v>285</v>
      </c>
      <c r="B286" s="5" t="s">
        <v>1527</v>
      </c>
      <c r="C286" s="5" t="s">
        <v>97</v>
      </c>
      <c r="D286" s="5" t="s">
        <v>2468</v>
      </c>
      <c r="E286" s="5" t="s">
        <v>2469</v>
      </c>
      <c r="F286" s="5" t="s">
        <v>2470</v>
      </c>
      <c r="G286" s="5" t="s">
        <v>2471</v>
      </c>
      <c r="J286" s="5" t="s">
        <v>3294</v>
      </c>
    </row>
    <row r="287" spans="1:10">
      <c r="A287" s="5">
        <v>286</v>
      </c>
      <c r="B287" s="5" t="s">
        <v>1527</v>
      </c>
      <c r="C287" s="5" t="s">
        <v>97</v>
      </c>
      <c r="D287" s="5" t="s">
        <v>2472</v>
      </c>
      <c r="E287" s="5" t="s">
        <v>2473</v>
      </c>
      <c r="F287" s="5" t="s">
        <v>2474</v>
      </c>
      <c r="G287" s="5" t="s">
        <v>1742</v>
      </c>
      <c r="J287" s="5" t="s">
        <v>3294</v>
      </c>
    </row>
    <row r="288" spans="1:10">
      <c r="A288" s="5">
        <v>287</v>
      </c>
      <c r="B288" s="5" t="s">
        <v>1527</v>
      </c>
      <c r="C288" s="5" t="s">
        <v>97</v>
      </c>
      <c r="D288" s="5" t="s">
        <v>2475</v>
      </c>
      <c r="E288" s="5" t="s">
        <v>2476</v>
      </c>
      <c r="F288" s="5" t="s">
        <v>2477</v>
      </c>
      <c r="G288" s="5" t="s">
        <v>1819</v>
      </c>
      <c r="J288" s="5" t="s">
        <v>3294</v>
      </c>
    </row>
    <row r="289" spans="1:10">
      <c r="A289" s="5">
        <v>288</v>
      </c>
      <c r="B289" s="5" t="s">
        <v>1527</v>
      </c>
      <c r="C289" s="5" t="s">
        <v>97</v>
      </c>
      <c r="D289" s="5" t="s">
        <v>2478</v>
      </c>
      <c r="E289" s="5" t="s">
        <v>2479</v>
      </c>
      <c r="F289" s="5" t="s">
        <v>2480</v>
      </c>
      <c r="G289" s="5" t="s">
        <v>1563</v>
      </c>
      <c r="J289" s="5" t="s">
        <v>3294</v>
      </c>
    </row>
    <row r="290" spans="1:10">
      <c r="A290" s="5">
        <v>289</v>
      </c>
      <c r="B290" s="5" t="s">
        <v>1527</v>
      </c>
      <c r="C290" s="5" t="s">
        <v>97</v>
      </c>
      <c r="D290" s="5" t="s">
        <v>2481</v>
      </c>
      <c r="E290" s="5" t="s">
        <v>2482</v>
      </c>
      <c r="F290" s="5" t="s">
        <v>2483</v>
      </c>
      <c r="G290" s="5" t="s">
        <v>1664</v>
      </c>
      <c r="J290" s="5" t="s">
        <v>3294</v>
      </c>
    </row>
    <row r="291" spans="1:10">
      <c r="A291" s="5">
        <v>290</v>
      </c>
      <c r="B291" s="5" t="s">
        <v>1527</v>
      </c>
      <c r="C291" s="5" t="s">
        <v>97</v>
      </c>
      <c r="D291" s="5" t="s">
        <v>2484</v>
      </c>
      <c r="E291" s="5" t="s">
        <v>2485</v>
      </c>
      <c r="F291" s="5" t="s">
        <v>2486</v>
      </c>
      <c r="G291" s="5" t="s">
        <v>1563</v>
      </c>
      <c r="J291" s="5" t="s">
        <v>3294</v>
      </c>
    </row>
    <row r="292" spans="1:10">
      <c r="A292" s="5">
        <v>291</v>
      </c>
      <c r="B292" s="5" t="s">
        <v>1527</v>
      </c>
      <c r="C292" s="5" t="s">
        <v>97</v>
      </c>
      <c r="D292" s="5" t="s">
        <v>2487</v>
      </c>
      <c r="E292" s="5" t="s">
        <v>2488</v>
      </c>
      <c r="F292" s="5" t="s">
        <v>2489</v>
      </c>
      <c r="G292" s="5" t="s">
        <v>1644</v>
      </c>
      <c r="J292" s="5" t="s">
        <v>3294</v>
      </c>
    </row>
    <row r="293" spans="1:10">
      <c r="A293" s="5">
        <v>292</v>
      </c>
      <c r="B293" s="5" t="s">
        <v>1527</v>
      </c>
      <c r="C293" s="5" t="s">
        <v>97</v>
      </c>
      <c r="D293" s="5" t="s">
        <v>2490</v>
      </c>
      <c r="E293" s="5" t="s">
        <v>2491</v>
      </c>
      <c r="F293" s="5" t="s">
        <v>2492</v>
      </c>
      <c r="G293" s="5" t="s">
        <v>1935</v>
      </c>
      <c r="J293" s="5" t="s">
        <v>3294</v>
      </c>
    </row>
    <row r="294" spans="1:10">
      <c r="A294" s="5">
        <v>293</v>
      </c>
      <c r="B294" s="5" t="s">
        <v>1527</v>
      </c>
      <c r="C294" s="5" t="s">
        <v>97</v>
      </c>
      <c r="D294" s="5" t="s">
        <v>2493</v>
      </c>
      <c r="E294" s="5" t="s">
        <v>2494</v>
      </c>
      <c r="F294" s="5" t="s">
        <v>2495</v>
      </c>
      <c r="G294" s="5" t="s">
        <v>1559</v>
      </c>
      <c r="J294" s="5" t="s">
        <v>3294</v>
      </c>
    </row>
    <row r="295" spans="1:10">
      <c r="A295" s="5">
        <v>294</v>
      </c>
      <c r="B295" s="5" t="s">
        <v>1527</v>
      </c>
      <c r="C295" s="5" t="s">
        <v>97</v>
      </c>
      <c r="D295" s="5" t="s">
        <v>2496</v>
      </c>
      <c r="E295" s="5" t="s">
        <v>2497</v>
      </c>
      <c r="F295" s="5" t="s">
        <v>1761</v>
      </c>
      <c r="G295" s="5" t="s">
        <v>1544</v>
      </c>
      <c r="J295" s="5" t="s">
        <v>3294</v>
      </c>
    </row>
    <row r="296" spans="1:10">
      <c r="A296" s="5">
        <v>295</v>
      </c>
      <c r="B296" s="5" t="s">
        <v>1527</v>
      </c>
      <c r="C296" s="5" t="s">
        <v>97</v>
      </c>
      <c r="D296" s="5" t="s">
        <v>2498</v>
      </c>
      <c r="E296" s="5" t="s">
        <v>2499</v>
      </c>
      <c r="F296" s="5" t="s">
        <v>2500</v>
      </c>
      <c r="G296" s="5" t="s">
        <v>1806</v>
      </c>
      <c r="J296" s="5" t="s">
        <v>3294</v>
      </c>
    </row>
    <row r="297" spans="1:10">
      <c r="A297" s="5">
        <v>296</v>
      </c>
      <c r="B297" s="5" t="s">
        <v>1527</v>
      </c>
      <c r="C297" s="5" t="s">
        <v>97</v>
      </c>
      <c r="D297" s="5" t="s">
        <v>2501</v>
      </c>
      <c r="E297" s="5" t="s">
        <v>2502</v>
      </c>
      <c r="F297" s="5" t="s">
        <v>2503</v>
      </c>
      <c r="G297" s="5" t="s">
        <v>1644</v>
      </c>
      <c r="J297" s="5" t="s">
        <v>3294</v>
      </c>
    </row>
    <row r="298" spans="1:10">
      <c r="A298" s="5">
        <v>297</v>
      </c>
      <c r="B298" s="5" t="s">
        <v>1527</v>
      </c>
      <c r="C298" s="5" t="s">
        <v>97</v>
      </c>
      <c r="D298" s="5" t="s">
        <v>2504</v>
      </c>
      <c r="E298" s="5" t="s">
        <v>2505</v>
      </c>
      <c r="F298" s="5" t="s">
        <v>2506</v>
      </c>
      <c r="G298" s="5" t="s">
        <v>1742</v>
      </c>
      <c r="J298" s="5" t="s">
        <v>3294</v>
      </c>
    </row>
    <row r="299" spans="1:10">
      <c r="A299" s="5">
        <v>298</v>
      </c>
      <c r="B299" s="5" t="s">
        <v>1527</v>
      </c>
      <c r="C299" s="5" t="s">
        <v>97</v>
      </c>
      <c r="D299" s="5" t="s">
        <v>2507</v>
      </c>
      <c r="E299" s="5" t="s">
        <v>2508</v>
      </c>
      <c r="F299" s="5" t="s">
        <v>2509</v>
      </c>
      <c r="G299" s="5" t="s">
        <v>1551</v>
      </c>
      <c r="J299" s="5" t="s">
        <v>3294</v>
      </c>
    </row>
    <row r="300" spans="1:10">
      <c r="A300" s="5">
        <v>299</v>
      </c>
      <c r="B300" s="5" t="s">
        <v>1527</v>
      </c>
      <c r="C300" s="5" t="s">
        <v>97</v>
      </c>
      <c r="D300" s="5" t="s">
        <v>2510</v>
      </c>
      <c r="E300" s="5" t="s">
        <v>2511</v>
      </c>
      <c r="F300" s="5" t="s">
        <v>2512</v>
      </c>
      <c r="G300" s="5" t="s">
        <v>1551</v>
      </c>
      <c r="J300" s="5" t="s">
        <v>3294</v>
      </c>
    </row>
    <row r="301" spans="1:10">
      <c r="A301" s="5">
        <v>300</v>
      </c>
      <c r="B301" s="5" t="s">
        <v>1527</v>
      </c>
      <c r="C301" s="5" t="s">
        <v>97</v>
      </c>
      <c r="D301" s="5" t="s">
        <v>2513</v>
      </c>
      <c r="E301" s="5" t="s">
        <v>2514</v>
      </c>
      <c r="F301" s="5" t="s">
        <v>2515</v>
      </c>
      <c r="G301" s="5" t="s">
        <v>1574</v>
      </c>
      <c r="J301" s="5" t="s">
        <v>3294</v>
      </c>
    </row>
    <row r="302" spans="1:10">
      <c r="A302" s="5">
        <v>301</v>
      </c>
      <c r="B302" s="5" t="s">
        <v>1527</v>
      </c>
      <c r="C302" s="5" t="s">
        <v>97</v>
      </c>
      <c r="D302" s="5" t="s">
        <v>2516</v>
      </c>
      <c r="E302" s="5" t="s">
        <v>2517</v>
      </c>
      <c r="F302" s="5" t="s">
        <v>2518</v>
      </c>
      <c r="G302" s="5" t="s">
        <v>1664</v>
      </c>
      <c r="H302" s="5" t="s">
        <v>2519</v>
      </c>
      <c r="J302" s="5" t="s">
        <v>3294</v>
      </c>
    </row>
    <row r="303" spans="1:10">
      <c r="A303" s="5">
        <v>302</v>
      </c>
      <c r="B303" s="5" t="s">
        <v>1527</v>
      </c>
      <c r="C303" s="5" t="s">
        <v>97</v>
      </c>
      <c r="D303" s="5" t="s">
        <v>2520</v>
      </c>
      <c r="E303" s="5" t="s">
        <v>2521</v>
      </c>
      <c r="F303" s="5" t="s">
        <v>2522</v>
      </c>
      <c r="G303" s="5" t="s">
        <v>1620</v>
      </c>
      <c r="J303" s="5" t="s">
        <v>3294</v>
      </c>
    </row>
    <row r="304" spans="1:10">
      <c r="A304" s="5">
        <v>303</v>
      </c>
      <c r="B304" s="5" t="s">
        <v>1527</v>
      </c>
      <c r="C304" s="5" t="s">
        <v>97</v>
      </c>
      <c r="D304" s="5" t="s">
        <v>2523</v>
      </c>
      <c r="E304" s="5" t="s">
        <v>2524</v>
      </c>
      <c r="F304" s="5" t="s">
        <v>2525</v>
      </c>
      <c r="G304" s="5" t="s">
        <v>1551</v>
      </c>
      <c r="J304" s="5" t="s">
        <v>3294</v>
      </c>
    </row>
    <row r="305" spans="1:10">
      <c r="A305" s="5">
        <v>304</v>
      </c>
      <c r="B305" s="5" t="s">
        <v>1527</v>
      </c>
      <c r="C305" s="5" t="s">
        <v>97</v>
      </c>
      <c r="D305" s="5" t="s">
        <v>2526</v>
      </c>
      <c r="E305" s="5" t="s">
        <v>2527</v>
      </c>
      <c r="F305" s="5" t="s">
        <v>2528</v>
      </c>
      <c r="G305" s="5" t="s">
        <v>1883</v>
      </c>
      <c r="J305" s="5" t="s">
        <v>3294</v>
      </c>
    </row>
    <row r="306" spans="1:10">
      <c r="A306" s="5">
        <v>305</v>
      </c>
      <c r="B306" s="5" t="s">
        <v>1527</v>
      </c>
      <c r="C306" s="5" t="s">
        <v>97</v>
      </c>
      <c r="D306" s="5" t="s">
        <v>2529</v>
      </c>
      <c r="E306" s="5" t="s">
        <v>2530</v>
      </c>
      <c r="F306" s="5" t="s">
        <v>2531</v>
      </c>
      <c r="G306" s="5" t="s">
        <v>1551</v>
      </c>
      <c r="J306" s="5" t="s">
        <v>3294</v>
      </c>
    </row>
    <row r="307" spans="1:10">
      <c r="A307" s="5">
        <v>306</v>
      </c>
      <c r="B307" s="5" t="s">
        <v>1527</v>
      </c>
      <c r="C307" s="5" t="s">
        <v>97</v>
      </c>
      <c r="D307" s="5" t="s">
        <v>2532</v>
      </c>
      <c r="E307" s="5" t="s">
        <v>2533</v>
      </c>
      <c r="F307" s="5" t="s">
        <v>2534</v>
      </c>
      <c r="G307" s="5" t="s">
        <v>1551</v>
      </c>
      <c r="J307" s="5" t="s">
        <v>3294</v>
      </c>
    </row>
    <row r="308" spans="1:10">
      <c r="A308" s="5">
        <v>307</v>
      </c>
      <c r="B308" s="5" t="s">
        <v>1527</v>
      </c>
      <c r="C308" s="5" t="s">
        <v>97</v>
      </c>
      <c r="D308" s="5" t="s">
        <v>2535</v>
      </c>
      <c r="E308" s="5" t="s">
        <v>2536</v>
      </c>
      <c r="F308" s="5" t="s">
        <v>2537</v>
      </c>
      <c r="G308" s="5" t="s">
        <v>1799</v>
      </c>
      <c r="J308" s="5" t="s">
        <v>3294</v>
      </c>
    </row>
    <row r="309" spans="1:10">
      <c r="A309" s="5">
        <v>308</v>
      </c>
      <c r="B309" s="5" t="s">
        <v>1527</v>
      </c>
      <c r="C309" s="5" t="s">
        <v>97</v>
      </c>
      <c r="D309" s="5" t="s">
        <v>2538</v>
      </c>
      <c r="E309" s="5" t="s">
        <v>2536</v>
      </c>
      <c r="F309" s="5" t="s">
        <v>2539</v>
      </c>
      <c r="G309" s="5" t="s">
        <v>1742</v>
      </c>
      <c r="J309" s="5" t="s">
        <v>3294</v>
      </c>
    </row>
    <row r="310" spans="1:10">
      <c r="A310" s="5">
        <v>309</v>
      </c>
      <c r="B310" s="5" t="s">
        <v>1527</v>
      </c>
      <c r="C310" s="5" t="s">
        <v>97</v>
      </c>
      <c r="D310" s="5" t="s">
        <v>2540</v>
      </c>
      <c r="E310" s="5" t="s">
        <v>2536</v>
      </c>
      <c r="F310" s="5" t="s">
        <v>2541</v>
      </c>
      <c r="G310" s="5" t="s">
        <v>1819</v>
      </c>
      <c r="J310" s="5" t="s">
        <v>3294</v>
      </c>
    </row>
    <row r="311" spans="1:10">
      <c r="A311" s="5">
        <v>310</v>
      </c>
      <c r="B311" s="5" t="s">
        <v>1527</v>
      </c>
      <c r="C311" s="5" t="s">
        <v>97</v>
      </c>
      <c r="D311" s="5" t="s">
        <v>2542</v>
      </c>
      <c r="E311" s="5" t="s">
        <v>2543</v>
      </c>
      <c r="F311" s="5" t="s">
        <v>2544</v>
      </c>
      <c r="G311" s="5" t="s">
        <v>2545</v>
      </c>
      <c r="J311" s="5" t="s">
        <v>3294</v>
      </c>
    </row>
    <row r="312" spans="1:10">
      <c r="A312" s="5">
        <v>311</v>
      </c>
      <c r="B312" s="5" t="s">
        <v>1527</v>
      </c>
      <c r="C312" s="5" t="s">
        <v>97</v>
      </c>
      <c r="D312" s="5" t="s">
        <v>2546</v>
      </c>
      <c r="E312" s="5" t="s">
        <v>2547</v>
      </c>
      <c r="F312" s="5" t="s">
        <v>2548</v>
      </c>
      <c r="G312" s="5" t="s">
        <v>1535</v>
      </c>
      <c r="J312" s="5" t="s">
        <v>3294</v>
      </c>
    </row>
    <row r="313" spans="1:10">
      <c r="A313" s="5">
        <v>312</v>
      </c>
      <c r="B313" s="5" t="s">
        <v>1527</v>
      </c>
      <c r="C313" s="5" t="s">
        <v>97</v>
      </c>
      <c r="D313" s="5" t="s">
        <v>2549</v>
      </c>
      <c r="E313" s="5" t="s">
        <v>2550</v>
      </c>
      <c r="F313" s="5" t="s">
        <v>2551</v>
      </c>
      <c r="G313" s="5" t="s">
        <v>1555</v>
      </c>
      <c r="J313" s="5" t="s">
        <v>3294</v>
      </c>
    </row>
    <row r="314" spans="1:10">
      <c r="A314" s="5">
        <v>313</v>
      </c>
      <c r="B314" s="5" t="s">
        <v>1527</v>
      </c>
      <c r="C314" s="5" t="s">
        <v>97</v>
      </c>
      <c r="D314" s="5" t="s">
        <v>2552</v>
      </c>
      <c r="E314" s="5" t="s">
        <v>2553</v>
      </c>
      <c r="F314" s="5" t="s">
        <v>2554</v>
      </c>
      <c r="G314" s="5" t="s">
        <v>1574</v>
      </c>
      <c r="J314" s="5" t="s">
        <v>3294</v>
      </c>
    </row>
    <row r="315" spans="1:10">
      <c r="A315" s="5">
        <v>314</v>
      </c>
      <c r="B315" s="5" t="s">
        <v>1527</v>
      </c>
      <c r="C315" s="5" t="s">
        <v>97</v>
      </c>
      <c r="D315" s="5" t="s">
        <v>2555</v>
      </c>
      <c r="E315" s="5" t="s">
        <v>2556</v>
      </c>
      <c r="F315" s="5" t="s">
        <v>2557</v>
      </c>
      <c r="G315" s="5" t="s">
        <v>1961</v>
      </c>
      <c r="J315" s="5" t="s">
        <v>3294</v>
      </c>
    </row>
    <row r="316" spans="1:10">
      <c r="A316" s="5">
        <v>315</v>
      </c>
      <c r="B316" s="5" t="s">
        <v>1527</v>
      </c>
      <c r="C316" s="5" t="s">
        <v>97</v>
      </c>
      <c r="D316" s="5" t="s">
        <v>2558</v>
      </c>
      <c r="E316" s="5" t="s">
        <v>2559</v>
      </c>
      <c r="F316" s="5" t="s">
        <v>2560</v>
      </c>
      <c r="G316" s="5" t="s">
        <v>1935</v>
      </c>
      <c r="J316" s="5" t="s">
        <v>3294</v>
      </c>
    </row>
    <row r="317" spans="1:10">
      <c r="A317" s="5">
        <v>316</v>
      </c>
      <c r="B317" s="5" t="s">
        <v>1527</v>
      </c>
      <c r="C317" s="5" t="s">
        <v>97</v>
      </c>
      <c r="D317" s="5" t="s">
        <v>2561</v>
      </c>
      <c r="E317" s="5" t="s">
        <v>2562</v>
      </c>
      <c r="F317" s="5" t="s">
        <v>2563</v>
      </c>
      <c r="G317" s="5" t="s">
        <v>1947</v>
      </c>
      <c r="J317" s="5" t="s">
        <v>3294</v>
      </c>
    </row>
    <row r="318" spans="1:10">
      <c r="A318" s="5">
        <v>317</v>
      </c>
      <c r="B318" s="5" t="s">
        <v>1527</v>
      </c>
      <c r="C318" s="5" t="s">
        <v>97</v>
      </c>
      <c r="D318" s="5" t="s">
        <v>2564</v>
      </c>
      <c r="E318" s="5" t="s">
        <v>2565</v>
      </c>
      <c r="F318" s="5" t="s">
        <v>2566</v>
      </c>
      <c r="G318" s="5" t="s">
        <v>1535</v>
      </c>
      <c r="H318" s="5" t="s">
        <v>2567</v>
      </c>
      <c r="J318" s="5" t="s">
        <v>3294</v>
      </c>
    </row>
    <row r="319" spans="1:10">
      <c r="A319" s="5">
        <v>318</v>
      </c>
      <c r="B319" s="5" t="s">
        <v>1527</v>
      </c>
      <c r="C319" s="5" t="s">
        <v>97</v>
      </c>
      <c r="D319" s="5" t="s">
        <v>2568</v>
      </c>
      <c r="E319" s="5" t="s">
        <v>2569</v>
      </c>
      <c r="F319" s="5" t="s">
        <v>2570</v>
      </c>
      <c r="G319" s="5" t="s">
        <v>1806</v>
      </c>
      <c r="J319" s="5" t="s">
        <v>3294</v>
      </c>
    </row>
    <row r="320" spans="1:10">
      <c r="A320" s="5">
        <v>319</v>
      </c>
      <c r="B320" s="5" t="s">
        <v>1527</v>
      </c>
      <c r="C320" s="5" t="s">
        <v>97</v>
      </c>
      <c r="D320" s="5" t="s">
        <v>2571</v>
      </c>
      <c r="E320" s="5" t="s">
        <v>2569</v>
      </c>
      <c r="F320" s="5" t="s">
        <v>2572</v>
      </c>
      <c r="G320" s="5" t="s">
        <v>1918</v>
      </c>
      <c r="J320" s="5" t="s">
        <v>3294</v>
      </c>
    </row>
    <row r="321" spans="1:10">
      <c r="A321" s="5">
        <v>320</v>
      </c>
      <c r="B321" s="5" t="s">
        <v>1527</v>
      </c>
      <c r="C321" s="5" t="s">
        <v>97</v>
      </c>
      <c r="D321" s="5" t="s">
        <v>2573</v>
      </c>
      <c r="E321" s="5" t="s">
        <v>2574</v>
      </c>
      <c r="F321" s="5" t="s">
        <v>2575</v>
      </c>
      <c r="G321" s="5" t="s">
        <v>1954</v>
      </c>
      <c r="J321" s="5" t="s">
        <v>3294</v>
      </c>
    </row>
    <row r="322" spans="1:10">
      <c r="A322" s="5">
        <v>321</v>
      </c>
      <c r="B322" s="5" t="s">
        <v>1527</v>
      </c>
      <c r="C322" s="5" t="s">
        <v>97</v>
      </c>
      <c r="D322" s="5" t="s">
        <v>2576</v>
      </c>
      <c r="E322" s="5" t="s">
        <v>2577</v>
      </c>
      <c r="F322" s="5" t="s">
        <v>2578</v>
      </c>
      <c r="G322" s="5" t="s">
        <v>1539</v>
      </c>
      <c r="J322" s="5" t="s">
        <v>3294</v>
      </c>
    </row>
    <row r="323" spans="1:10">
      <c r="A323" s="5">
        <v>322</v>
      </c>
      <c r="B323" s="5" t="s">
        <v>1527</v>
      </c>
      <c r="C323" s="5" t="s">
        <v>97</v>
      </c>
      <c r="D323" s="5" t="s">
        <v>2579</v>
      </c>
      <c r="E323" s="5" t="s">
        <v>2580</v>
      </c>
      <c r="F323" s="5" t="s">
        <v>2581</v>
      </c>
      <c r="G323" s="5" t="s">
        <v>1551</v>
      </c>
      <c r="J323" s="5" t="s">
        <v>3294</v>
      </c>
    </row>
    <row r="324" spans="1:10">
      <c r="A324" s="5">
        <v>323</v>
      </c>
      <c r="B324" s="5" t="s">
        <v>1527</v>
      </c>
      <c r="C324" s="5" t="s">
        <v>97</v>
      </c>
      <c r="D324" s="5" t="s">
        <v>2582</v>
      </c>
      <c r="E324" s="5" t="s">
        <v>2583</v>
      </c>
      <c r="F324" s="5" t="s">
        <v>2584</v>
      </c>
      <c r="G324" s="5" t="s">
        <v>2287</v>
      </c>
      <c r="J324" s="5" t="s">
        <v>3294</v>
      </c>
    </row>
    <row r="325" spans="1:10">
      <c r="A325" s="5">
        <v>324</v>
      </c>
      <c r="B325" s="5" t="s">
        <v>1527</v>
      </c>
      <c r="C325" s="5" t="s">
        <v>97</v>
      </c>
      <c r="D325" s="5" t="s">
        <v>2585</v>
      </c>
      <c r="E325" s="5" t="s">
        <v>2586</v>
      </c>
      <c r="F325" s="5" t="s">
        <v>2587</v>
      </c>
      <c r="G325" s="5" t="s">
        <v>1791</v>
      </c>
      <c r="J325" s="5" t="s">
        <v>3294</v>
      </c>
    </row>
    <row r="326" spans="1:10">
      <c r="A326" s="5">
        <v>325</v>
      </c>
      <c r="B326" s="5" t="s">
        <v>1527</v>
      </c>
      <c r="C326" s="5" t="s">
        <v>97</v>
      </c>
      <c r="D326" s="5" t="s">
        <v>2588</v>
      </c>
      <c r="E326" s="5" t="s">
        <v>2589</v>
      </c>
      <c r="F326" s="5" t="s">
        <v>2590</v>
      </c>
      <c r="G326" s="5" t="s">
        <v>1791</v>
      </c>
      <c r="J326" s="5" t="s">
        <v>3294</v>
      </c>
    </row>
    <row r="327" spans="1:10">
      <c r="A327" s="5">
        <v>326</v>
      </c>
      <c r="B327" s="5" t="s">
        <v>1527</v>
      </c>
      <c r="C327" s="5" t="s">
        <v>97</v>
      </c>
      <c r="D327" s="5" t="s">
        <v>2591</v>
      </c>
      <c r="E327" s="5" t="s">
        <v>2592</v>
      </c>
      <c r="F327" s="5" t="s">
        <v>2593</v>
      </c>
      <c r="G327" s="5" t="s">
        <v>1559</v>
      </c>
      <c r="J327" s="5" t="s">
        <v>3294</v>
      </c>
    </row>
    <row r="328" spans="1:10">
      <c r="A328" s="5">
        <v>327</v>
      </c>
      <c r="B328" s="5" t="s">
        <v>1527</v>
      </c>
      <c r="C328" s="5" t="s">
        <v>97</v>
      </c>
      <c r="D328" s="5" t="s">
        <v>2594</v>
      </c>
      <c r="E328" s="5" t="s">
        <v>2595</v>
      </c>
      <c r="F328" s="5" t="s">
        <v>2596</v>
      </c>
      <c r="G328" s="5" t="s">
        <v>1819</v>
      </c>
      <c r="J328" s="5" t="s">
        <v>3294</v>
      </c>
    </row>
    <row r="329" spans="1:10">
      <c r="A329" s="5">
        <v>328</v>
      </c>
      <c r="B329" s="5" t="s">
        <v>1527</v>
      </c>
      <c r="C329" s="5" t="s">
        <v>97</v>
      </c>
      <c r="D329" s="5" t="s">
        <v>2597</v>
      </c>
      <c r="E329" s="5" t="s">
        <v>2598</v>
      </c>
      <c r="F329" s="5" t="s">
        <v>2599</v>
      </c>
      <c r="G329" s="5" t="s">
        <v>2600</v>
      </c>
      <c r="J329" s="5" t="s">
        <v>3294</v>
      </c>
    </row>
    <row r="330" spans="1:10">
      <c r="A330" s="5">
        <v>329</v>
      </c>
      <c r="B330" s="5" t="s">
        <v>1527</v>
      </c>
      <c r="C330" s="5" t="s">
        <v>97</v>
      </c>
      <c r="D330" s="5" t="s">
        <v>2601</v>
      </c>
      <c r="E330" s="5" t="s">
        <v>2602</v>
      </c>
      <c r="F330" s="5" t="s">
        <v>2603</v>
      </c>
      <c r="G330" s="5" t="s">
        <v>1742</v>
      </c>
      <c r="J330" s="5" t="s">
        <v>3294</v>
      </c>
    </row>
    <row r="331" spans="1:10">
      <c r="A331" s="5">
        <v>330</v>
      </c>
      <c r="B331" s="5" t="s">
        <v>1527</v>
      </c>
      <c r="C331" s="5" t="s">
        <v>97</v>
      </c>
      <c r="D331" s="5" t="s">
        <v>2604</v>
      </c>
      <c r="E331" s="5" t="s">
        <v>2605</v>
      </c>
      <c r="F331" s="5" t="s">
        <v>2606</v>
      </c>
      <c r="G331" s="5" t="s">
        <v>1593</v>
      </c>
      <c r="J331" s="5" t="s">
        <v>3294</v>
      </c>
    </row>
    <row r="332" spans="1:10">
      <c r="A332" s="5">
        <v>331</v>
      </c>
      <c r="B332" s="5" t="s">
        <v>1527</v>
      </c>
      <c r="C332" s="5" t="s">
        <v>97</v>
      </c>
      <c r="D332" s="5" t="s">
        <v>2607</v>
      </c>
      <c r="E332" s="5" t="s">
        <v>2608</v>
      </c>
      <c r="F332" s="5" t="s">
        <v>2609</v>
      </c>
      <c r="G332" s="5" t="s">
        <v>2058</v>
      </c>
      <c r="J332" s="5" t="s">
        <v>3294</v>
      </c>
    </row>
    <row r="333" spans="1:10">
      <c r="A333" s="5">
        <v>332</v>
      </c>
      <c r="B333" s="5" t="s">
        <v>1527</v>
      </c>
      <c r="C333" s="5" t="s">
        <v>97</v>
      </c>
      <c r="D333" s="5" t="s">
        <v>2610</v>
      </c>
      <c r="E333" s="5" t="s">
        <v>2611</v>
      </c>
      <c r="F333" s="5" t="s">
        <v>2612</v>
      </c>
      <c r="G333" s="5" t="s">
        <v>1559</v>
      </c>
      <c r="J333" s="5" t="s">
        <v>3294</v>
      </c>
    </row>
    <row r="334" spans="1:10">
      <c r="A334" s="5">
        <v>333</v>
      </c>
      <c r="B334" s="5" t="s">
        <v>1527</v>
      </c>
      <c r="C334" s="5" t="s">
        <v>97</v>
      </c>
      <c r="D334" s="5" t="s">
        <v>2613</v>
      </c>
      <c r="E334" s="5" t="s">
        <v>2614</v>
      </c>
      <c r="F334" s="5" t="s">
        <v>2615</v>
      </c>
      <c r="G334" s="5" t="s">
        <v>1559</v>
      </c>
      <c r="J334" s="5" t="s">
        <v>3294</v>
      </c>
    </row>
    <row r="335" spans="1:10">
      <c r="A335" s="5">
        <v>334</v>
      </c>
      <c r="B335" s="5" t="s">
        <v>1527</v>
      </c>
      <c r="C335" s="5" t="s">
        <v>97</v>
      </c>
      <c r="D335" s="5" t="s">
        <v>2616</v>
      </c>
      <c r="E335" s="5" t="s">
        <v>2617</v>
      </c>
      <c r="F335" s="5" t="s">
        <v>2618</v>
      </c>
      <c r="G335" s="5" t="s">
        <v>1559</v>
      </c>
      <c r="J335" s="5" t="s">
        <v>3294</v>
      </c>
    </row>
    <row r="336" spans="1:10">
      <c r="A336" s="5">
        <v>335</v>
      </c>
      <c r="B336" s="5" t="s">
        <v>1527</v>
      </c>
      <c r="C336" s="5" t="s">
        <v>97</v>
      </c>
      <c r="D336" s="5" t="s">
        <v>2619</v>
      </c>
      <c r="E336" s="5" t="s">
        <v>2620</v>
      </c>
      <c r="F336" s="5" t="s">
        <v>2621</v>
      </c>
      <c r="G336" s="5" t="s">
        <v>1742</v>
      </c>
      <c r="J336" s="5" t="s">
        <v>3294</v>
      </c>
    </row>
    <row r="337" spans="1:10">
      <c r="A337" s="5">
        <v>336</v>
      </c>
      <c r="B337" s="5" t="s">
        <v>1527</v>
      </c>
      <c r="C337" s="5" t="s">
        <v>97</v>
      </c>
      <c r="D337" s="5" t="s">
        <v>2622</v>
      </c>
      <c r="E337" s="5" t="s">
        <v>2623</v>
      </c>
      <c r="F337" s="5" t="s">
        <v>2624</v>
      </c>
      <c r="G337" s="5" t="s">
        <v>1589</v>
      </c>
      <c r="J337" s="5" t="s">
        <v>3294</v>
      </c>
    </row>
    <row r="338" spans="1:10">
      <c r="A338" s="5">
        <v>337</v>
      </c>
      <c r="B338" s="5" t="s">
        <v>1527</v>
      </c>
      <c r="C338" s="5" t="s">
        <v>97</v>
      </c>
      <c r="D338" s="5" t="s">
        <v>2625</v>
      </c>
      <c r="E338" s="5" t="s">
        <v>2626</v>
      </c>
      <c r="F338" s="5" t="s">
        <v>2627</v>
      </c>
      <c r="G338" s="5" t="s">
        <v>1603</v>
      </c>
      <c r="J338" s="5" t="s">
        <v>3294</v>
      </c>
    </row>
    <row r="339" spans="1:10">
      <c r="A339" s="5">
        <v>338</v>
      </c>
      <c r="B339" s="5" t="s">
        <v>1527</v>
      </c>
      <c r="C339" s="5" t="s">
        <v>97</v>
      </c>
      <c r="D339" s="5" t="s">
        <v>2628</v>
      </c>
      <c r="E339" s="5" t="s">
        <v>2629</v>
      </c>
      <c r="F339" s="5" t="s">
        <v>2630</v>
      </c>
      <c r="G339" s="5" t="s">
        <v>1582</v>
      </c>
      <c r="J339" s="5" t="s">
        <v>3294</v>
      </c>
    </row>
    <row r="340" spans="1:10">
      <c r="A340" s="5">
        <v>339</v>
      </c>
      <c r="B340" s="5" t="s">
        <v>1527</v>
      </c>
      <c r="C340" s="5" t="s">
        <v>97</v>
      </c>
      <c r="D340" s="5" t="s">
        <v>2631</v>
      </c>
      <c r="E340" s="5" t="s">
        <v>2632</v>
      </c>
      <c r="F340" s="5" t="s">
        <v>2633</v>
      </c>
      <c r="G340" s="5" t="s">
        <v>1648</v>
      </c>
      <c r="J340" s="5" t="s">
        <v>3294</v>
      </c>
    </row>
    <row r="341" spans="1:10">
      <c r="A341" s="5">
        <v>340</v>
      </c>
      <c r="B341" s="5" t="s">
        <v>1527</v>
      </c>
      <c r="C341" s="5" t="s">
        <v>97</v>
      </c>
      <c r="D341" s="5" t="s">
        <v>2634</v>
      </c>
      <c r="E341" s="5" t="s">
        <v>2635</v>
      </c>
      <c r="F341" s="5" t="s">
        <v>2636</v>
      </c>
      <c r="G341" s="5" t="s">
        <v>1715</v>
      </c>
      <c r="J341" s="5" t="s">
        <v>3294</v>
      </c>
    </row>
    <row r="342" spans="1:10">
      <c r="A342" s="5">
        <v>341</v>
      </c>
      <c r="B342" s="5" t="s">
        <v>1527</v>
      </c>
      <c r="C342" s="5" t="s">
        <v>97</v>
      </c>
      <c r="D342" s="5" t="s">
        <v>2637</v>
      </c>
      <c r="E342" s="5" t="s">
        <v>2638</v>
      </c>
      <c r="F342" s="5" t="s">
        <v>2639</v>
      </c>
      <c r="G342" s="5" t="s">
        <v>1715</v>
      </c>
      <c r="J342" s="5" t="s">
        <v>3294</v>
      </c>
    </row>
    <row r="343" spans="1:10">
      <c r="A343" s="5">
        <v>342</v>
      </c>
      <c r="B343" s="5" t="s">
        <v>1527</v>
      </c>
      <c r="C343" s="5" t="s">
        <v>97</v>
      </c>
      <c r="D343" s="5" t="s">
        <v>2640</v>
      </c>
      <c r="E343" s="5" t="s">
        <v>2641</v>
      </c>
      <c r="F343" s="5" t="s">
        <v>2642</v>
      </c>
      <c r="G343" s="5" t="s">
        <v>1819</v>
      </c>
      <c r="H343" s="5" t="s">
        <v>2643</v>
      </c>
      <c r="J343" s="5" t="s">
        <v>3294</v>
      </c>
    </row>
    <row r="344" spans="1:10">
      <c r="A344" s="5">
        <v>343</v>
      </c>
      <c r="B344" s="5" t="s">
        <v>1527</v>
      </c>
      <c r="C344" s="5" t="s">
        <v>97</v>
      </c>
      <c r="D344" s="5" t="s">
        <v>2644</v>
      </c>
      <c r="E344" s="5" t="s">
        <v>2645</v>
      </c>
      <c r="F344" s="5" t="s">
        <v>2646</v>
      </c>
      <c r="G344" s="5" t="s">
        <v>1539</v>
      </c>
      <c r="J344" s="5" t="s">
        <v>3294</v>
      </c>
    </row>
    <row r="345" spans="1:10">
      <c r="A345" s="5">
        <v>344</v>
      </c>
      <c r="B345" s="5" t="s">
        <v>1527</v>
      </c>
      <c r="C345" s="5" t="s">
        <v>97</v>
      </c>
      <c r="D345" s="5" t="s">
        <v>2647</v>
      </c>
      <c r="E345" s="5" t="s">
        <v>2648</v>
      </c>
      <c r="F345" s="5" t="s">
        <v>2649</v>
      </c>
      <c r="G345" s="5" t="s">
        <v>1742</v>
      </c>
      <c r="J345" s="5" t="s">
        <v>3294</v>
      </c>
    </row>
    <row r="346" spans="1:10">
      <c r="A346" s="5">
        <v>345</v>
      </c>
      <c r="B346" s="5" t="s">
        <v>1527</v>
      </c>
      <c r="C346" s="5" t="s">
        <v>97</v>
      </c>
      <c r="D346" s="5" t="s">
        <v>2650</v>
      </c>
      <c r="E346" s="5" t="s">
        <v>2651</v>
      </c>
      <c r="F346" s="5" t="s">
        <v>2652</v>
      </c>
      <c r="G346" s="5" t="s">
        <v>1551</v>
      </c>
      <c r="H346" s="5" t="s">
        <v>2653</v>
      </c>
      <c r="J346" s="5" t="s">
        <v>3294</v>
      </c>
    </row>
    <row r="347" spans="1:10">
      <c r="A347" s="5">
        <v>346</v>
      </c>
      <c r="B347" s="5" t="s">
        <v>1527</v>
      </c>
      <c r="C347" s="5" t="s">
        <v>97</v>
      </c>
      <c r="D347" s="5" t="s">
        <v>2654</v>
      </c>
      <c r="E347" s="5" t="s">
        <v>2655</v>
      </c>
      <c r="F347" s="5" t="s">
        <v>2656</v>
      </c>
      <c r="G347" s="5" t="s">
        <v>1551</v>
      </c>
      <c r="J347" s="5" t="s">
        <v>3294</v>
      </c>
    </row>
    <row r="348" spans="1:10">
      <c r="A348" s="5">
        <v>347</v>
      </c>
      <c r="B348" s="5" t="s">
        <v>1527</v>
      </c>
      <c r="C348" s="5" t="s">
        <v>97</v>
      </c>
      <c r="D348" s="5" t="s">
        <v>2657</v>
      </c>
      <c r="E348" s="5" t="s">
        <v>2658</v>
      </c>
      <c r="F348" s="5" t="s">
        <v>2659</v>
      </c>
      <c r="G348" s="5" t="s">
        <v>2160</v>
      </c>
      <c r="J348" s="5" t="s">
        <v>3294</v>
      </c>
    </row>
    <row r="349" spans="1:10">
      <c r="A349" s="5">
        <v>348</v>
      </c>
      <c r="B349" s="5" t="s">
        <v>1527</v>
      </c>
      <c r="C349" s="5" t="s">
        <v>97</v>
      </c>
      <c r="D349" s="5" t="s">
        <v>2660</v>
      </c>
      <c r="E349" s="5" t="s">
        <v>2661</v>
      </c>
      <c r="F349" s="5" t="s">
        <v>2662</v>
      </c>
      <c r="G349" s="5" t="s">
        <v>1742</v>
      </c>
      <c r="J349" s="5" t="s">
        <v>3294</v>
      </c>
    </row>
    <row r="350" spans="1:10">
      <c r="A350" s="5">
        <v>349</v>
      </c>
      <c r="B350" s="5" t="s">
        <v>1527</v>
      </c>
      <c r="C350" s="5" t="s">
        <v>97</v>
      </c>
      <c r="D350" s="5" t="s">
        <v>2663</v>
      </c>
      <c r="E350" s="5" t="s">
        <v>2664</v>
      </c>
      <c r="F350" s="5" t="s">
        <v>2665</v>
      </c>
      <c r="G350" s="5" t="s">
        <v>1574</v>
      </c>
      <c r="J350" s="5" t="s">
        <v>3294</v>
      </c>
    </row>
    <row r="351" spans="1:10">
      <c r="A351" s="5">
        <v>350</v>
      </c>
      <c r="B351" s="5" t="s">
        <v>1527</v>
      </c>
      <c r="C351" s="5" t="s">
        <v>97</v>
      </c>
      <c r="D351" s="5" t="s">
        <v>2666</v>
      </c>
      <c r="E351" s="5" t="s">
        <v>2667</v>
      </c>
      <c r="F351" s="5" t="s">
        <v>2668</v>
      </c>
      <c r="G351" s="5" t="s">
        <v>1559</v>
      </c>
      <c r="J351" s="5" t="s">
        <v>3294</v>
      </c>
    </row>
    <row r="352" spans="1:10">
      <c r="A352" s="5">
        <v>351</v>
      </c>
      <c r="B352" s="5" t="s">
        <v>1527</v>
      </c>
      <c r="C352" s="5" t="s">
        <v>97</v>
      </c>
      <c r="D352" s="5" t="s">
        <v>2669</v>
      </c>
      <c r="E352" s="5" t="s">
        <v>2670</v>
      </c>
      <c r="F352" s="5" t="s">
        <v>2671</v>
      </c>
      <c r="G352" s="5" t="s">
        <v>1664</v>
      </c>
      <c r="J352" s="5" t="s">
        <v>3294</v>
      </c>
    </row>
    <row r="353" spans="1:10">
      <c r="A353" s="5">
        <v>352</v>
      </c>
      <c r="B353" s="5" t="s">
        <v>1527</v>
      </c>
      <c r="C353" s="5" t="s">
        <v>97</v>
      </c>
      <c r="D353" s="5" t="s">
        <v>2672</v>
      </c>
      <c r="E353" s="5" t="s">
        <v>2673</v>
      </c>
      <c r="F353" s="5" t="s">
        <v>2674</v>
      </c>
      <c r="G353" s="5" t="s">
        <v>1819</v>
      </c>
      <c r="J353" s="5" t="s">
        <v>3294</v>
      </c>
    </row>
    <row r="354" spans="1:10">
      <c r="A354" s="5">
        <v>353</v>
      </c>
      <c r="B354" s="5" t="s">
        <v>1527</v>
      </c>
      <c r="C354" s="5" t="s">
        <v>97</v>
      </c>
      <c r="D354" s="5" t="s">
        <v>2675</v>
      </c>
      <c r="E354" s="5" t="s">
        <v>2676</v>
      </c>
      <c r="F354" s="5" t="s">
        <v>2677</v>
      </c>
      <c r="G354" s="5" t="s">
        <v>1819</v>
      </c>
      <c r="J354" s="5" t="s">
        <v>3294</v>
      </c>
    </row>
    <row r="355" spans="1:10">
      <c r="A355" s="5">
        <v>354</v>
      </c>
      <c r="B355" s="5" t="s">
        <v>1527</v>
      </c>
      <c r="C355" s="5" t="s">
        <v>97</v>
      </c>
      <c r="D355" s="5" t="s">
        <v>2678</v>
      </c>
      <c r="E355" s="5" t="s">
        <v>2679</v>
      </c>
      <c r="F355" s="5" t="s">
        <v>2680</v>
      </c>
      <c r="G355" s="5" t="s">
        <v>1883</v>
      </c>
      <c r="H355" s="5" t="s">
        <v>2681</v>
      </c>
      <c r="J355" s="5" t="s">
        <v>3294</v>
      </c>
    </row>
    <row r="356" spans="1:10">
      <c r="A356" s="5">
        <v>355</v>
      </c>
      <c r="B356" s="5" t="s">
        <v>1527</v>
      </c>
      <c r="C356" s="5" t="s">
        <v>97</v>
      </c>
      <c r="D356" s="5" t="s">
        <v>2682</v>
      </c>
      <c r="E356" s="5" t="s">
        <v>2683</v>
      </c>
      <c r="F356" s="5" t="s">
        <v>2684</v>
      </c>
      <c r="G356" s="5" t="s">
        <v>1563</v>
      </c>
      <c r="J356" s="5" t="s">
        <v>3294</v>
      </c>
    </row>
    <row r="357" spans="1:10">
      <c r="A357" s="5">
        <v>356</v>
      </c>
      <c r="B357" s="5" t="s">
        <v>1527</v>
      </c>
      <c r="C357" s="5" t="s">
        <v>97</v>
      </c>
      <c r="D357" s="5" t="s">
        <v>2685</v>
      </c>
      <c r="E357" s="5" t="s">
        <v>2686</v>
      </c>
      <c r="F357" s="5" t="s">
        <v>2687</v>
      </c>
      <c r="G357" s="5" t="s">
        <v>1589</v>
      </c>
      <c r="J357" s="5" t="s">
        <v>3294</v>
      </c>
    </row>
    <row r="358" spans="1:10">
      <c r="A358" s="5">
        <v>357</v>
      </c>
      <c r="B358" s="5" t="s">
        <v>1527</v>
      </c>
      <c r="C358" s="5" t="s">
        <v>97</v>
      </c>
      <c r="D358" s="5" t="s">
        <v>2688</v>
      </c>
      <c r="E358" s="5" t="s">
        <v>2689</v>
      </c>
      <c r="F358" s="5" t="s">
        <v>2690</v>
      </c>
      <c r="G358" s="5" t="s">
        <v>2197</v>
      </c>
      <c r="J358" s="5" t="s">
        <v>3294</v>
      </c>
    </row>
    <row r="359" spans="1:10">
      <c r="A359" s="5">
        <v>358</v>
      </c>
      <c r="B359" s="5" t="s">
        <v>1527</v>
      </c>
      <c r="C359" s="5" t="s">
        <v>97</v>
      </c>
      <c r="D359" s="5" t="s">
        <v>2691</v>
      </c>
      <c r="E359" s="5" t="s">
        <v>2692</v>
      </c>
      <c r="F359" s="5" t="s">
        <v>2693</v>
      </c>
      <c r="G359" s="5" t="s">
        <v>1559</v>
      </c>
      <c r="J359" s="5" t="s">
        <v>3294</v>
      </c>
    </row>
    <row r="360" spans="1:10">
      <c r="A360" s="5">
        <v>359</v>
      </c>
      <c r="B360" s="5" t="s">
        <v>1527</v>
      </c>
      <c r="C360" s="5" t="s">
        <v>97</v>
      </c>
      <c r="D360" s="5" t="s">
        <v>2694</v>
      </c>
      <c r="E360" s="5" t="s">
        <v>2695</v>
      </c>
      <c r="F360" s="5" t="s">
        <v>2696</v>
      </c>
      <c r="G360" s="5" t="s">
        <v>2102</v>
      </c>
      <c r="J360" s="5" t="s">
        <v>3294</v>
      </c>
    </row>
    <row r="361" spans="1:10">
      <c r="A361" s="5">
        <v>360</v>
      </c>
      <c r="B361" s="5" t="s">
        <v>1527</v>
      </c>
      <c r="C361" s="5" t="s">
        <v>97</v>
      </c>
      <c r="D361" s="5" t="s">
        <v>2697</v>
      </c>
      <c r="E361" s="5" t="s">
        <v>2698</v>
      </c>
      <c r="F361" s="5" t="s">
        <v>2699</v>
      </c>
      <c r="G361" s="5" t="s">
        <v>2102</v>
      </c>
      <c r="H361" s="5" t="s">
        <v>2700</v>
      </c>
      <c r="J361" s="5" t="s">
        <v>3294</v>
      </c>
    </row>
    <row r="362" spans="1:10">
      <c r="A362" s="5">
        <v>361</v>
      </c>
      <c r="B362" s="5" t="s">
        <v>1527</v>
      </c>
      <c r="C362" s="5" t="s">
        <v>97</v>
      </c>
      <c r="D362" s="5" t="s">
        <v>2701</v>
      </c>
      <c r="E362" s="5" t="s">
        <v>2702</v>
      </c>
      <c r="F362" s="5" t="s">
        <v>2703</v>
      </c>
      <c r="G362" s="5" t="s">
        <v>1947</v>
      </c>
      <c r="J362" s="5" t="s">
        <v>3294</v>
      </c>
    </row>
    <row r="363" spans="1:10">
      <c r="A363" s="5">
        <v>362</v>
      </c>
      <c r="B363" s="5" t="s">
        <v>1527</v>
      </c>
      <c r="C363" s="5" t="s">
        <v>97</v>
      </c>
      <c r="D363" s="5" t="s">
        <v>2704</v>
      </c>
      <c r="E363" s="5" t="s">
        <v>2702</v>
      </c>
      <c r="F363" s="5" t="s">
        <v>2705</v>
      </c>
      <c r="G363" s="5" t="s">
        <v>1769</v>
      </c>
      <c r="H363" s="5" t="s">
        <v>2706</v>
      </c>
      <c r="J363" s="5" t="s">
        <v>3294</v>
      </c>
    </row>
    <row r="364" spans="1:10">
      <c r="A364" s="5">
        <v>363</v>
      </c>
      <c r="B364" s="5" t="s">
        <v>1527</v>
      </c>
      <c r="C364" s="5" t="s">
        <v>97</v>
      </c>
      <c r="D364" s="5" t="s">
        <v>2707</v>
      </c>
      <c r="E364" s="5" t="s">
        <v>2708</v>
      </c>
      <c r="F364" s="5" t="s">
        <v>2709</v>
      </c>
      <c r="G364" s="5" t="s">
        <v>1883</v>
      </c>
      <c r="J364" s="5" t="s">
        <v>3294</v>
      </c>
    </row>
    <row r="365" spans="1:10">
      <c r="A365" s="5">
        <v>364</v>
      </c>
      <c r="B365" s="5" t="s">
        <v>1527</v>
      </c>
      <c r="C365" s="5" t="s">
        <v>97</v>
      </c>
      <c r="D365" s="5" t="s">
        <v>2710</v>
      </c>
      <c r="E365" s="5" t="s">
        <v>2711</v>
      </c>
      <c r="F365" s="5" t="s">
        <v>2712</v>
      </c>
      <c r="G365" s="5" t="s">
        <v>1806</v>
      </c>
      <c r="J365" s="5" t="s">
        <v>3294</v>
      </c>
    </row>
    <row r="366" spans="1:10">
      <c r="A366" s="5">
        <v>365</v>
      </c>
      <c r="B366" s="5" t="s">
        <v>1527</v>
      </c>
      <c r="C366" s="5" t="s">
        <v>97</v>
      </c>
      <c r="D366" s="5" t="s">
        <v>2713</v>
      </c>
      <c r="E366" s="5" t="s">
        <v>2714</v>
      </c>
      <c r="F366" s="5" t="s">
        <v>2715</v>
      </c>
      <c r="G366" s="5" t="s">
        <v>2102</v>
      </c>
      <c r="J366" s="5" t="s">
        <v>3294</v>
      </c>
    </row>
    <row r="367" spans="1:10">
      <c r="A367" s="5">
        <v>366</v>
      </c>
      <c r="B367" s="5" t="s">
        <v>1527</v>
      </c>
      <c r="C367" s="5" t="s">
        <v>97</v>
      </c>
      <c r="D367" s="5" t="s">
        <v>2716</v>
      </c>
      <c r="E367" s="5" t="s">
        <v>2717</v>
      </c>
      <c r="F367" s="5" t="s">
        <v>2718</v>
      </c>
      <c r="G367" s="5" t="s">
        <v>2027</v>
      </c>
      <c r="J367" s="5" t="s">
        <v>3294</v>
      </c>
    </row>
    <row r="368" spans="1:10">
      <c r="A368" s="5">
        <v>367</v>
      </c>
      <c r="B368" s="5" t="s">
        <v>1527</v>
      </c>
      <c r="C368" s="5" t="s">
        <v>97</v>
      </c>
      <c r="D368" s="5" t="s">
        <v>2719</v>
      </c>
      <c r="E368" s="5" t="s">
        <v>2720</v>
      </c>
      <c r="F368" s="5" t="s">
        <v>2721</v>
      </c>
      <c r="G368" s="5" t="s">
        <v>2023</v>
      </c>
      <c r="J368" s="5" t="s">
        <v>3294</v>
      </c>
    </row>
    <row r="369" spans="1:10">
      <c r="A369" s="5">
        <v>368</v>
      </c>
      <c r="B369" s="5" t="s">
        <v>1527</v>
      </c>
      <c r="C369" s="5" t="s">
        <v>97</v>
      </c>
      <c r="D369" s="5" t="s">
        <v>2722</v>
      </c>
      <c r="E369" s="5" t="s">
        <v>2723</v>
      </c>
      <c r="F369" s="5" t="s">
        <v>2724</v>
      </c>
      <c r="G369" s="5" t="s">
        <v>1539</v>
      </c>
      <c r="J369" s="5" t="s">
        <v>3294</v>
      </c>
    </row>
    <row r="370" spans="1:10">
      <c r="A370" s="5">
        <v>369</v>
      </c>
      <c r="B370" s="5" t="s">
        <v>1527</v>
      </c>
      <c r="C370" s="5" t="s">
        <v>97</v>
      </c>
      <c r="D370" s="5" t="s">
        <v>2725</v>
      </c>
      <c r="E370" s="5" t="s">
        <v>2726</v>
      </c>
      <c r="F370" s="5" t="s">
        <v>2727</v>
      </c>
      <c r="G370" s="5" t="s">
        <v>1559</v>
      </c>
      <c r="J370" s="5" t="s">
        <v>3294</v>
      </c>
    </row>
    <row r="371" spans="1:10">
      <c r="A371" s="5">
        <v>370</v>
      </c>
      <c r="B371" s="5" t="s">
        <v>1527</v>
      </c>
      <c r="C371" s="5" t="s">
        <v>97</v>
      </c>
      <c r="D371" s="5" t="s">
        <v>2728</v>
      </c>
      <c r="E371" s="5" t="s">
        <v>2729</v>
      </c>
      <c r="F371" s="5" t="s">
        <v>2730</v>
      </c>
      <c r="G371" s="5" t="s">
        <v>2731</v>
      </c>
      <c r="J371" s="5" t="s">
        <v>3294</v>
      </c>
    </row>
    <row r="372" spans="1:10">
      <c r="A372" s="5">
        <v>371</v>
      </c>
      <c r="B372" s="5" t="s">
        <v>1527</v>
      </c>
      <c r="C372" s="5" t="s">
        <v>97</v>
      </c>
      <c r="D372" s="5" t="s">
        <v>2732</v>
      </c>
      <c r="E372" s="5" t="s">
        <v>2733</v>
      </c>
      <c r="F372" s="5" t="s">
        <v>2734</v>
      </c>
      <c r="G372" s="5" t="s">
        <v>1535</v>
      </c>
      <c r="J372" s="5" t="s">
        <v>3294</v>
      </c>
    </row>
    <row r="373" spans="1:10">
      <c r="A373" s="5">
        <v>372</v>
      </c>
      <c r="B373" s="5" t="s">
        <v>1527</v>
      </c>
      <c r="C373" s="5" t="s">
        <v>97</v>
      </c>
      <c r="D373" s="5" t="s">
        <v>2735</v>
      </c>
      <c r="E373" s="5" t="s">
        <v>2736</v>
      </c>
      <c r="F373" s="5" t="s">
        <v>2737</v>
      </c>
      <c r="G373" s="5" t="s">
        <v>2106</v>
      </c>
      <c r="H373" s="5" t="s">
        <v>2738</v>
      </c>
      <c r="J373" s="5" t="s">
        <v>3294</v>
      </c>
    </row>
    <row r="374" spans="1:10">
      <c r="A374" s="5">
        <v>373</v>
      </c>
      <c r="B374" s="5" t="s">
        <v>1527</v>
      </c>
      <c r="C374" s="5" t="s">
        <v>97</v>
      </c>
      <c r="D374" s="5" t="s">
        <v>2739</v>
      </c>
      <c r="E374" s="5" t="s">
        <v>2740</v>
      </c>
      <c r="F374" s="5" t="s">
        <v>2741</v>
      </c>
      <c r="G374" s="5" t="s">
        <v>1819</v>
      </c>
      <c r="H374" s="5" t="s">
        <v>2742</v>
      </c>
      <c r="J374" s="5" t="s">
        <v>3294</v>
      </c>
    </row>
    <row r="375" spans="1:10">
      <c r="A375" s="5">
        <v>374</v>
      </c>
      <c r="B375" s="5" t="s">
        <v>1527</v>
      </c>
      <c r="C375" s="5" t="s">
        <v>97</v>
      </c>
      <c r="D375" s="5" t="s">
        <v>2743</v>
      </c>
      <c r="E375" s="5" t="s">
        <v>2744</v>
      </c>
      <c r="F375" s="5" t="s">
        <v>2745</v>
      </c>
      <c r="G375" s="5" t="s">
        <v>1664</v>
      </c>
      <c r="H375" s="5" t="s">
        <v>2746</v>
      </c>
      <c r="J375" s="5" t="s">
        <v>3294</v>
      </c>
    </row>
    <row r="376" spans="1:10">
      <c r="A376" s="5">
        <v>375</v>
      </c>
      <c r="B376" s="5" t="s">
        <v>1527</v>
      </c>
      <c r="C376" s="5" t="s">
        <v>97</v>
      </c>
      <c r="D376" s="5" t="s">
        <v>2747</v>
      </c>
      <c r="E376" s="5" t="s">
        <v>2748</v>
      </c>
      <c r="F376" s="5" t="s">
        <v>2749</v>
      </c>
      <c r="G376" s="5" t="s">
        <v>1559</v>
      </c>
      <c r="J376" s="5" t="s">
        <v>3294</v>
      </c>
    </row>
    <row r="377" spans="1:10">
      <c r="A377" s="5">
        <v>376</v>
      </c>
      <c r="B377" s="5" t="s">
        <v>1527</v>
      </c>
      <c r="C377" s="5" t="s">
        <v>97</v>
      </c>
      <c r="D377" s="5" t="s">
        <v>2750</v>
      </c>
      <c r="E377" s="5" t="s">
        <v>2751</v>
      </c>
      <c r="F377" s="5" t="s">
        <v>2752</v>
      </c>
      <c r="G377" s="5" t="s">
        <v>1819</v>
      </c>
      <c r="H377" s="5" t="s">
        <v>2753</v>
      </c>
      <c r="J377" s="5" t="s">
        <v>3294</v>
      </c>
    </row>
    <row r="378" spans="1:10">
      <c r="A378" s="5">
        <v>377</v>
      </c>
      <c r="B378" s="5" t="s">
        <v>1527</v>
      </c>
      <c r="C378" s="5" t="s">
        <v>97</v>
      </c>
      <c r="D378" s="5" t="s">
        <v>2754</v>
      </c>
      <c r="E378" s="5" t="s">
        <v>2755</v>
      </c>
      <c r="F378" s="5" t="s">
        <v>2756</v>
      </c>
      <c r="G378" s="5" t="s">
        <v>1648</v>
      </c>
      <c r="H378" s="5" t="s">
        <v>2757</v>
      </c>
      <c r="J378" s="5" t="s">
        <v>3294</v>
      </c>
    </row>
    <row r="379" spans="1:10">
      <c r="A379" s="5">
        <v>378</v>
      </c>
      <c r="B379" s="5" t="s">
        <v>1527</v>
      </c>
      <c r="C379" s="5" t="s">
        <v>97</v>
      </c>
      <c r="D379" s="5" t="s">
        <v>2758</v>
      </c>
      <c r="E379" s="5" t="s">
        <v>2759</v>
      </c>
      <c r="F379" s="5" t="s">
        <v>2760</v>
      </c>
      <c r="G379" s="5" t="s">
        <v>1535</v>
      </c>
      <c r="J379" s="5" t="s">
        <v>3294</v>
      </c>
    </row>
    <row r="380" spans="1:10">
      <c r="A380" s="5">
        <v>379</v>
      </c>
      <c r="B380" s="5" t="s">
        <v>1527</v>
      </c>
      <c r="C380" s="5" t="s">
        <v>97</v>
      </c>
      <c r="D380" s="5" t="s">
        <v>2761</v>
      </c>
      <c r="E380" s="5" t="s">
        <v>2762</v>
      </c>
      <c r="F380" s="5" t="s">
        <v>2763</v>
      </c>
      <c r="G380" s="5" t="s">
        <v>1648</v>
      </c>
      <c r="J380" s="5" t="s">
        <v>3294</v>
      </c>
    </row>
    <row r="381" spans="1:10">
      <c r="A381" s="5">
        <v>380</v>
      </c>
      <c r="B381" s="5" t="s">
        <v>1527</v>
      </c>
      <c r="C381" s="5" t="s">
        <v>97</v>
      </c>
      <c r="D381" s="5" t="s">
        <v>2764</v>
      </c>
      <c r="E381" s="5" t="s">
        <v>2765</v>
      </c>
      <c r="F381" s="5" t="s">
        <v>2766</v>
      </c>
      <c r="G381" s="5" t="s">
        <v>1559</v>
      </c>
      <c r="J381" s="5" t="s">
        <v>3294</v>
      </c>
    </row>
    <row r="382" spans="1:10">
      <c r="A382" s="5">
        <v>381</v>
      </c>
      <c r="B382" s="5" t="s">
        <v>1527</v>
      </c>
      <c r="C382" s="5" t="s">
        <v>97</v>
      </c>
      <c r="D382" s="5" t="s">
        <v>2767</v>
      </c>
      <c r="E382" s="5" t="s">
        <v>2768</v>
      </c>
      <c r="F382" s="5" t="s">
        <v>2769</v>
      </c>
      <c r="G382" s="5" t="s">
        <v>1559</v>
      </c>
      <c r="J382" s="5" t="s">
        <v>3294</v>
      </c>
    </row>
    <row r="383" spans="1:10">
      <c r="A383" s="5">
        <v>382</v>
      </c>
      <c r="B383" s="5" t="s">
        <v>1527</v>
      </c>
      <c r="C383" s="5" t="s">
        <v>97</v>
      </c>
      <c r="D383" s="5" t="s">
        <v>2770</v>
      </c>
      <c r="E383" s="5" t="s">
        <v>2771</v>
      </c>
      <c r="F383" s="5" t="s">
        <v>2772</v>
      </c>
      <c r="G383" s="5" t="s">
        <v>1715</v>
      </c>
      <c r="J383" s="5" t="s">
        <v>3294</v>
      </c>
    </row>
    <row r="384" spans="1:10">
      <c r="A384" s="5">
        <v>383</v>
      </c>
      <c r="B384" s="5" t="s">
        <v>1527</v>
      </c>
      <c r="C384" s="5" t="s">
        <v>97</v>
      </c>
      <c r="D384" s="5" t="s">
        <v>2773</v>
      </c>
      <c r="E384" s="5" t="s">
        <v>2774</v>
      </c>
      <c r="F384" s="5" t="s">
        <v>2775</v>
      </c>
      <c r="G384" s="5" t="s">
        <v>1535</v>
      </c>
      <c r="H384" s="5" t="s">
        <v>2776</v>
      </c>
      <c r="J384" s="5" t="s">
        <v>3294</v>
      </c>
    </row>
    <row r="385" spans="1:10">
      <c r="A385" s="5">
        <v>384</v>
      </c>
      <c r="B385" s="5" t="s">
        <v>1527</v>
      </c>
      <c r="C385" s="5" t="s">
        <v>97</v>
      </c>
      <c r="D385" s="5" t="s">
        <v>2777</v>
      </c>
      <c r="E385" s="5" t="s">
        <v>2778</v>
      </c>
      <c r="F385" s="5" t="s">
        <v>2779</v>
      </c>
      <c r="G385" s="5" t="s">
        <v>1918</v>
      </c>
      <c r="J385" s="5" t="s">
        <v>3294</v>
      </c>
    </row>
    <row r="386" spans="1:10">
      <c r="A386" s="5">
        <v>385</v>
      </c>
      <c r="B386" s="5" t="s">
        <v>1527</v>
      </c>
      <c r="C386" s="5" t="s">
        <v>97</v>
      </c>
      <c r="D386" s="5" t="s">
        <v>2780</v>
      </c>
      <c r="E386" s="5" t="s">
        <v>2781</v>
      </c>
      <c r="F386" s="5" t="s">
        <v>2782</v>
      </c>
      <c r="G386" s="5" t="s">
        <v>1799</v>
      </c>
      <c r="J386" s="5" t="s">
        <v>3294</v>
      </c>
    </row>
    <row r="387" spans="1:10">
      <c r="A387" s="5">
        <v>386</v>
      </c>
      <c r="B387" s="5" t="s">
        <v>1527</v>
      </c>
      <c r="C387" s="5" t="s">
        <v>97</v>
      </c>
      <c r="D387" s="5" t="s">
        <v>2783</v>
      </c>
      <c r="E387" s="5" t="s">
        <v>2784</v>
      </c>
      <c r="F387" s="5" t="s">
        <v>2785</v>
      </c>
      <c r="G387" s="5" t="s">
        <v>1644</v>
      </c>
      <c r="J387" s="5" t="s">
        <v>3294</v>
      </c>
    </row>
    <row r="388" spans="1:10">
      <c r="A388" s="5">
        <v>387</v>
      </c>
      <c r="B388" s="5" t="s">
        <v>1527</v>
      </c>
      <c r="C388" s="5" t="s">
        <v>97</v>
      </c>
      <c r="D388" s="5" t="s">
        <v>2786</v>
      </c>
      <c r="E388" s="5" t="s">
        <v>2787</v>
      </c>
      <c r="F388" s="5" t="s">
        <v>2788</v>
      </c>
      <c r="G388" s="5" t="s">
        <v>1559</v>
      </c>
      <c r="J388" s="5" t="s">
        <v>3294</v>
      </c>
    </row>
    <row r="389" spans="1:10">
      <c r="A389" s="5">
        <v>388</v>
      </c>
      <c r="B389" s="5" t="s">
        <v>1527</v>
      </c>
      <c r="C389" s="5" t="s">
        <v>97</v>
      </c>
      <c r="D389" s="5" t="s">
        <v>2789</v>
      </c>
      <c r="E389" s="5" t="s">
        <v>2790</v>
      </c>
      <c r="F389" s="5" t="s">
        <v>2791</v>
      </c>
      <c r="G389" s="5" t="s">
        <v>1883</v>
      </c>
      <c r="J389" s="5" t="s">
        <v>3294</v>
      </c>
    </row>
    <row r="390" spans="1:10">
      <c r="A390" s="5">
        <v>389</v>
      </c>
      <c r="B390" s="5" t="s">
        <v>1527</v>
      </c>
      <c r="C390" s="5" t="s">
        <v>97</v>
      </c>
      <c r="D390" s="5" t="s">
        <v>2792</v>
      </c>
      <c r="E390" s="5" t="s">
        <v>2793</v>
      </c>
      <c r="F390" s="5" t="s">
        <v>2794</v>
      </c>
      <c r="G390" s="5" t="s">
        <v>1582</v>
      </c>
      <c r="J390" s="5" t="s">
        <v>3294</v>
      </c>
    </row>
    <row r="391" spans="1:10">
      <c r="A391" s="5">
        <v>390</v>
      </c>
      <c r="B391" s="5" t="s">
        <v>1527</v>
      </c>
      <c r="C391" s="5" t="s">
        <v>97</v>
      </c>
      <c r="D391" s="5" t="s">
        <v>2795</v>
      </c>
      <c r="E391" s="5" t="s">
        <v>2796</v>
      </c>
      <c r="F391" s="5" t="s">
        <v>2797</v>
      </c>
      <c r="G391" s="5" t="s">
        <v>1883</v>
      </c>
      <c r="H391" s="5" t="s">
        <v>2798</v>
      </c>
      <c r="J391" s="5" t="s">
        <v>3294</v>
      </c>
    </row>
    <row r="392" spans="1:10">
      <c r="A392" s="5">
        <v>391</v>
      </c>
      <c r="B392" s="5" t="s">
        <v>1527</v>
      </c>
      <c r="C392" s="5" t="s">
        <v>97</v>
      </c>
      <c r="D392" s="5" t="s">
        <v>2799</v>
      </c>
      <c r="E392" s="5" t="s">
        <v>2800</v>
      </c>
      <c r="F392" s="5" t="s">
        <v>2801</v>
      </c>
      <c r="G392" s="5" t="s">
        <v>1819</v>
      </c>
      <c r="J392" s="5" t="s">
        <v>3294</v>
      </c>
    </row>
    <row r="393" spans="1:10">
      <c r="A393" s="5">
        <v>392</v>
      </c>
      <c r="B393" s="5" t="s">
        <v>1527</v>
      </c>
      <c r="C393" s="5" t="s">
        <v>97</v>
      </c>
      <c r="D393" s="5" t="s">
        <v>2802</v>
      </c>
      <c r="E393" s="5" t="s">
        <v>2803</v>
      </c>
      <c r="F393" s="5" t="s">
        <v>2804</v>
      </c>
      <c r="G393" s="5" t="s">
        <v>1574</v>
      </c>
      <c r="J393" s="5" t="s">
        <v>3294</v>
      </c>
    </row>
    <row r="394" spans="1:10">
      <c r="A394" s="5">
        <v>393</v>
      </c>
      <c r="B394" s="5" t="s">
        <v>1527</v>
      </c>
      <c r="C394" s="5" t="s">
        <v>97</v>
      </c>
      <c r="D394" s="5" t="s">
        <v>2805</v>
      </c>
      <c r="E394" s="5" t="s">
        <v>2806</v>
      </c>
      <c r="F394" s="5" t="s">
        <v>2807</v>
      </c>
      <c r="G394" s="5" t="s">
        <v>1551</v>
      </c>
      <c r="J394" s="5" t="s">
        <v>3294</v>
      </c>
    </row>
    <row r="395" spans="1:10">
      <c r="A395" s="5">
        <v>394</v>
      </c>
      <c r="B395" s="5" t="s">
        <v>1527</v>
      </c>
      <c r="C395" s="5" t="s">
        <v>97</v>
      </c>
      <c r="D395" s="5" t="s">
        <v>2808</v>
      </c>
      <c r="E395" s="5" t="s">
        <v>2809</v>
      </c>
      <c r="F395" s="5" t="s">
        <v>2810</v>
      </c>
      <c r="G395" s="5" t="s">
        <v>1947</v>
      </c>
      <c r="J395" s="5" t="s">
        <v>3294</v>
      </c>
    </row>
    <row r="396" spans="1:10">
      <c r="A396" s="5">
        <v>395</v>
      </c>
      <c r="B396" s="5" t="s">
        <v>1527</v>
      </c>
      <c r="C396" s="5" t="s">
        <v>97</v>
      </c>
      <c r="D396" s="5" t="s">
        <v>2811</v>
      </c>
      <c r="E396" s="5" t="s">
        <v>2812</v>
      </c>
      <c r="F396" s="5" t="s">
        <v>2813</v>
      </c>
      <c r="G396" s="5" t="s">
        <v>1559</v>
      </c>
      <c r="J396" s="5" t="s">
        <v>3294</v>
      </c>
    </row>
    <row r="397" spans="1:10">
      <c r="A397" s="5">
        <v>396</v>
      </c>
      <c r="B397" s="5" t="s">
        <v>1527</v>
      </c>
      <c r="C397" s="5" t="s">
        <v>97</v>
      </c>
      <c r="D397" s="5" t="s">
        <v>2814</v>
      </c>
      <c r="E397" s="5" t="s">
        <v>2815</v>
      </c>
      <c r="F397" s="5" t="s">
        <v>2816</v>
      </c>
      <c r="G397" s="5" t="s">
        <v>1918</v>
      </c>
      <c r="J397" s="5" t="s">
        <v>3294</v>
      </c>
    </row>
    <row r="398" spans="1:10">
      <c r="A398" s="5">
        <v>397</v>
      </c>
      <c r="B398" s="5" t="s">
        <v>1527</v>
      </c>
      <c r="C398" s="5" t="s">
        <v>97</v>
      </c>
      <c r="D398" s="5" t="s">
        <v>2817</v>
      </c>
      <c r="E398" s="5" t="s">
        <v>2818</v>
      </c>
      <c r="F398" s="5" t="s">
        <v>2819</v>
      </c>
      <c r="G398" s="5" t="s">
        <v>1559</v>
      </c>
      <c r="J398" s="5" t="s">
        <v>3294</v>
      </c>
    </row>
    <row r="399" spans="1:10">
      <c r="A399" s="5">
        <v>398</v>
      </c>
      <c r="B399" s="5" t="s">
        <v>1527</v>
      </c>
      <c r="C399" s="5" t="s">
        <v>97</v>
      </c>
      <c r="D399" s="5" t="s">
        <v>2820</v>
      </c>
      <c r="E399" s="5" t="s">
        <v>2821</v>
      </c>
      <c r="F399" s="5" t="s">
        <v>2822</v>
      </c>
      <c r="G399" s="5" t="s">
        <v>1644</v>
      </c>
      <c r="J399" s="5" t="s">
        <v>3294</v>
      </c>
    </row>
    <row r="400" spans="1:10">
      <c r="A400" s="5">
        <v>399</v>
      </c>
      <c r="B400" s="5" t="s">
        <v>1527</v>
      </c>
      <c r="C400" s="5" t="s">
        <v>97</v>
      </c>
      <c r="D400" s="5" t="s">
        <v>2823</v>
      </c>
      <c r="E400" s="5" t="s">
        <v>2824</v>
      </c>
      <c r="F400" s="5" t="s">
        <v>2825</v>
      </c>
      <c r="G400" s="5" t="s">
        <v>1935</v>
      </c>
      <c r="J400" s="5" t="s">
        <v>3294</v>
      </c>
    </row>
    <row r="401" spans="1:10">
      <c r="A401" s="5">
        <v>400</v>
      </c>
      <c r="B401" s="5" t="s">
        <v>1527</v>
      </c>
      <c r="C401" s="5" t="s">
        <v>97</v>
      </c>
      <c r="D401" s="5" t="s">
        <v>2826</v>
      </c>
      <c r="E401" s="5" t="s">
        <v>2827</v>
      </c>
      <c r="F401" s="5" t="s">
        <v>2828</v>
      </c>
      <c r="G401" s="5" t="s">
        <v>1559</v>
      </c>
      <c r="J401" s="5" t="s">
        <v>3294</v>
      </c>
    </row>
    <row r="402" spans="1:10">
      <c r="A402" s="5">
        <v>401</v>
      </c>
      <c r="B402" s="5" t="s">
        <v>1527</v>
      </c>
      <c r="C402" s="5" t="s">
        <v>97</v>
      </c>
      <c r="D402" s="5" t="s">
        <v>2829</v>
      </c>
      <c r="E402" s="5" t="s">
        <v>2830</v>
      </c>
      <c r="F402" s="5" t="s">
        <v>2831</v>
      </c>
      <c r="G402" s="5" t="s">
        <v>2832</v>
      </c>
      <c r="J402" s="5" t="s">
        <v>3294</v>
      </c>
    </row>
    <row r="403" spans="1:10">
      <c r="A403" s="5">
        <v>402</v>
      </c>
      <c r="B403" s="5" t="s">
        <v>1527</v>
      </c>
      <c r="C403" s="5" t="s">
        <v>97</v>
      </c>
      <c r="D403" s="5" t="s">
        <v>2833</v>
      </c>
      <c r="E403" s="5" t="s">
        <v>2834</v>
      </c>
      <c r="F403" s="5" t="s">
        <v>2835</v>
      </c>
      <c r="G403" s="5" t="s">
        <v>2836</v>
      </c>
      <c r="J403" s="5" t="s">
        <v>3294</v>
      </c>
    </row>
    <row r="404" spans="1:10">
      <c r="A404" s="5">
        <v>403</v>
      </c>
      <c r="B404" s="5" t="s">
        <v>1527</v>
      </c>
      <c r="C404" s="5" t="s">
        <v>97</v>
      </c>
      <c r="D404" s="5" t="s">
        <v>2837</v>
      </c>
      <c r="E404" s="5" t="s">
        <v>2838</v>
      </c>
      <c r="F404" s="5" t="s">
        <v>2839</v>
      </c>
      <c r="G404" s="5" t="s">
        <v>1735</v>
      </c>
      <c r="J404" s="5" t="s">
        <v>3294</v>
      </c>
    </row>
    <row r="405" spans="1:10">
      <c r="A405" s="5">
        <v>404</v>
      </c>
      <c r="B405" s="5" t="s">
        <v>1527</v>
      </c>
      <c r="C405" s="5" t="s">
        <v>97</v>
      </c>
      <c r="D405" s="5" t="s">
        <v>2840</v>
      </c>
      <c r="E405" s="5" t="s">
        <v>2841</v>
      </c>
      <c r="F405" s="5" t="s">
        <v>2842</v>
      </c>
      <c r="G405" s="5" t="s">
        <v>1535</v>
      </c>
      <c r="J405" s="5" t="s">
        <v>3294</v>
      </c>
    </row>
    <row r="406" spans="1:10">
      <c r="A406" s="5">
        <v>405</v>
      </c>
      <c r="B406" s="5" t="s">
        <v>1527</v>
      </c>
      <c r="C406" s="5" t="s">
        <v>97</v>
      </c>
      <c r="D406" s="5" t="s">
        <v>2843</v>
      </c>
      <c r="E406" s="5" t="s">
        <v>2844</v>
      </c>
      <c r="F406" s="5" t="s">
        <v>2845</v>
      </c>
      <c r="G406" s="5" t="s">
        <v>1620</v>
      </c>
      <c r="J406" s="5" t="s">
        <v>3294</v>
      </c>
    </row>
    <row r="407" spans="1:10">
      <c r="A407" s="5">
        <v>406</v>
      </c>
      <c r="B407" s="5" t="s">
        <v>1527</v>
      </c>
      <c r="C407" s="5" t="s">
        <v>97</v>
      </c>
      <c r="D407" s="5" t="s">
        <v>2846</v>
      </c>
      <c r="E407" s="5" t="s">
        <v>2847</v>
      </c>
      <c r="F407" s="5" t="s">
        <v>2848</v>
      </c>
      <c r="G407" s="5" t="s">
        <v>2849</v>
      </c>
      <c r="J407" s="5" t="s">
        <v>3294</v>
      </c>
    </row>
    <row r="408" spans="1:10">
      <c r="A408" s="5">
        <v>407</v>
      </c>
      <c r="B408" s="5" t="s">
        <v>1527</v>
      </c>
      <c r="C408" s="5" t="s">
        <v>97</v>
      </c>
      <c r="D408" s="5" t="s">
        <v>2850</v>
      </c>
      <c r="E408" s="5" t="s">
        <v>2851</v>
      </c>
      <c r="F408" s="5" t="s">
        <v>2852</v>
      </c>
      <c r="G408" s="5" t="s">
        <v>1603</v>
      </c>
      <c r="J408" s="5" t="s">
        <v>3294</v>
      </c>
    </row>
    <row r="409" spans="1:10">
      <c r="A409" s="5">
        <v>408</v>
      </c>
      <c r="B409" s="5" t="s">
        <v>1527</v>
      </c>
      <c r="C409" s="5" t="s">
        <v>97</v>
      </c>
      <c r="D409" s="5" t="s">
        <v>2853</v>
      </c>
      <c r="E409" s="5" t="s">
        <v>2854</v>
      </c>
      <c r="F409" s="5" t="s">
        <v>2855</v>
      </c>
      <c r="G409" s="5" t="s">
        <v>1559</v>
      </c>
      <c r="H409" s="5" t="s">
        <v>2856</v>
      </c>
      <c r="J409" s="5" t="s">
        <v>3294</v>
      </c>
    </row>
    <row r="410" spans="1:10">
      <c r="A410" s="5">
        <v>409</v>
      </c>
      <c r="B410" s="5" t="s">
        <v>1527</v>
      </c>
      <c r="C410" s="5" t="s">
        <v>97</v>
      </c>
      <c r="D410" s="5" t="s">
        <v>2857</v>
      </c>
      <c r="E410" s="5" t="s">
        <v>2858</v>
      </c>
      <c r="F410" s="5" t="s">
        <v>2859</v>
      </c>
      <c r="G410" s="5" t="s">
        <v>1582</v>
      </c>
      <c r="J410" s="5" t="s">
        <v>3294</v>
      </c>
    </row>
    <row r="411" spans="1:10">
      <c r="A411" s="5">
        <v>410</v>
      </c>
      <c r="B411" s="5" t="s">
        <v>1527</v>
      </c>
      <c r="C411" s="5" t="s">
        <v>97</v>
      </c>
      <c r="D411" s="5" t="s">
        <v>2860</v>
      </c>
      <c r="E411" s="5" t="s">
        <v>2861</v>
      </c>
      <c r="F411" s="5" t="s">
        <v>2862</v>
      </c>
      <c r="G411" s="5" t="s">
        <v>1769</v>
      </c>
      <c r="J411" s="5" t="s">
        <v>3294</v>
      </c>
    </row>
    <row r="412" spans="1:10">
      <c r="A412" s="5">
        <v>411</v>
      </c>
      <c r="B412" s="5" t="s">
        <v>1527</v>
      </c>
      <c r="C412" s="5" t="s">
        <v>97</v>
      </c>
      <c r="D412" s="5" t="s">
        <v>2863</v>
      </c>
      <c r="E412" s="5" t="s">
        <v>2864</v>
      </c>
      <c r="F412" s="5" t="s">
        <v>2865</v>
      </c>
      <c r="G412" s="5" t="s">
        <v>1978</v>
      </c>
      <c r="J412" s="5" t="s">
        <v>3294</v>
      </c>
    </row>
    <row r="413" spans="1:10">
      <c r="A413" s="5">
        <v>412</v>
      </c>
      <c r="B413" s="5" t="s">
        <v>1527</v>
      </c>
      <c r="C413" s="5" t="s">
        <v>97</v>
      </c>
      <c r="D413" s="5" t="s">
        <v>2866</v>
      </c>
      <c r="E413" s="5" t="s">
        <v>2867</v>
      </c>
      <c r="F413" s="5" t="s">
        <v>2868</v>
      </c>
      <c r="G413" s="5" t="s">
        <v>1535</v>
      </c>
      <c r="J413" s="5" t="s">
        <v>3294</v>
      </c>
    </row>
    <row r="414" spans="1:10">
      <c r="A414" s="5">
        <v>413</v>
      </c>
      <c r="B414" s="5" t="s">
        <v>1527</v>
      </c>
      <c r="C414" s="5" t="s">
        <v>97</v>
      </c>
      <c r="D414" s="5" t="s">
        <v>2869</v>
      </c>
      <c r="E414" s="5" t="s">
        <v>2870</v>
      </c>
      <c r="F414" s="5" t="s">
        <v>2871</v>
      </c>
      <c r="G414" s="5" t="s">
        <v>1687</v>
      </c>
      <c r="J414" s="5" t="s">
        <v>3294</v>
      </c>
    </row>
    <row r="415" spans="1:10">
      <c r="A415" s="5">
        <v>414</v>
      </c>
      <c r="B415" s="5" t="s">
        <v>1527</v>
      </c>
      <c r="C415" s="5" t="s">
        <v>97</v>
      </c>
      <c r="D415" s="5" t="s">
        <v>2872</v>
      </c>
      <c r="E415" s="5" t="s">
        <v>2873</v>
      </c>
      <c r="F415" s="5" t="s">
        <v>2874</v>
      </c>
      <c r="G415" s="5" t="s">
        <v>1559</v>
      </c>
      <c r="J415" s="5" t="s">
        <v>3294</v>
      </c>
    </row>
    <row r="416" spans="1:10">
      <c r="A416" s="5">
        <v>415</v>
      </c>
      <c r="B416" s="5" t="s">
        <v>1527</v>
      </c>
      <c r="C416" s="5" t="s">
        <v>97</v>
      </c>
      <c r="D416" s="5" t="s">
        <v>2875</v>
      </c>
      <c r="E416" s="5" t="s">
        <v>2876</v>
      </c>
      <c r="F416" s="5" t="s">
        <v>2877</v>
      </c>
      <c r="G416" s="5" t="s">
        <v>2878</v>
      </c>
      <c r="H416" s="5" t="s">
        <v>2879</v>
      </c>
      <c r="J416" s="5" t="s">
        <v>3294</v>
      </c>
    </row>
    <row r="417" spans="1:10">
      <c r="A417" s="5">
        <v>416</v>
      </c>
      <c r="B417" s="5" t="s">
        <v>1527</v>
      </c>
      <c r="C417" s="5" t="s">
        <v>97</v>
      </c>
      <c r="D417" s="5" t="s">
        <v>2880</v>
      </c>
      <c r="E417" s="5" t="s">
        <v>2881</v>
      </c>
      <c r="F417" s="5" t="s">
        <v>2882</v>
      </c>
      <c r="G417" s="5" t="s">
        <v>2058</v>
      </c>
      <c r="H417" s="5" t="s">
        <v>2883</v>
      </c>
      <c r="J417" s="5" t="s">
        <v>3294</v>
      </c>
    </row>
    <row r="418" spans="1:10">
      <c r="A418" s="5">
        <v>417</v>
      </c>
      <c r="B418" s="5" t="s">
        <v>1527</v>
      </c>
      <c r="C418" s="5" t="s">
        <v>97</v>
      </c>
      <c r="D418" s="5" t="s">
        <v>2884</v>
      </c>
      <c r="E418" s="5" t="s">
        <v>2885</v>
      </c>
      <c r="F418" s="5" t="s">
        <v>2886</v>
      </c>
      <c r="G418" s="5" t="s">
        <v>1559</v>
      </c>
      <c r="J418" s="5" t="s">
        <v>3294</v>
      </c>
    </row>
    <row r="419" spans="1:10">
      <c r="A419" s="5">
        <v>418</v>
      </c>
      <c r="B419" s="5" t="s">
        <v>1527</v>
      </c>
      <c r="C419" s="5" t="s">
        <v>97</v>
      </c>
      <c r="D419" s="5" t="s">
        <v>2887</v>
      </c>
      <c r="E419" s="5" t="s">
        <v>2888</v>
      </c>
      <c r="F419" s="5" t="s">
        <v>2889</v>
      </c>
      <c r="G419" s="5" t="s">
        <v>1559</v>
      </c>
      <c r="J419" s="5" t="s">
        <v>3294</v>
      </c>
    </row>
    <row r="420" spans="1:10">
      <c r="A420" s="5">
        <v>419</v>
      </c>
      <c r="B420" s="5" t="s">
        <v>1527</v>
      </c>
      <c r="C420" s="5" t="s">
        <v>97</v>
      </c>
      <c r="D420" s="5" t="s">
        <v>2890</v>
      </c>
      <c r="E420" s="5" t="s">
        <v>2891</v>
      </c>
      <c r="F420" s="5" t="s">
        <v>2892</v>
      </c>
      <c r="G420" s="5" t="s">
        <v>1799</v>
      </c>
      <c r="J420" s="5" t="s">
        <v>3294</v>
      </c>
    </row>
    <row r="421" spans="1:10">
      <c r="A421" s="5">
        <v>420</v>
      </c>
      <c r="B421" s="5" t="s">
        <v>1527</v>
      </c>
      <c r="C421" s="5" t="s">
        <v>97</v>
      </c>
      <c r="D421" s="5" t="s">
        <v>2893</v>
      </c>
      <c r="E421" s="5" t="s">
        <v>2894</v>
      </c>
      <c r="F421" s="5" t="s">
        <v>2895</v>
      </c>
      <c r="G421" s="5" t="s">
        <v>1799</v>
      </c>
      <c r="J421" s="5" t="s">
        <v>3294</v>
      </c>
    </row>
    <row r="422" spans="1:10">
      <c r="A422" s="5">
        <v>421</v>
      </c>
      <c r="B422" s="5" t="s">
        <v>1527</v>
      </c>
      <c r="C422" s="5" t="s">
        <v>97</v>
      </c>
      <c r="D422" s="5" t="s">
        <v>2896</v>
      </c>
      <c r="E422" s="5" t="s">
        <v>2897</v>
      </c>
      <c r="F422" s="5" t="s">
        <v>2898</v>
      </c>
      <c r="G422" s="5" t="s">
        <v>1589</v>
      </c>
      <c r="J422" s="5" t="s">
        <v>3294</v>
      </c>
    </row>
    <row r="423" spans="1:10">
      <c r="A423" s="5">
        <v>422</v>
      </c>
      <c r="B423" s="5" t="s">
        <v>1527</v>
      </c>
      <c r="C423" s="5" t="s">
        <v>97</v>
      </c>
      <c r="D423" s="5" t="s">
        <v>2899</v>
      </c>
      <c r="E423" s="5" t="s">
        <v>2900</v>
      </c>
      <c r="F423" s="5" t="s">
        <v>2901</v>
      </c>
      <c r="G423" s="5" t="s">
        <v>1559</v>
      </c>
      <c r="J423" s="5" t="s">
        <v>3294</v>
      </c>
    </row>
    <row r="424" spans="1:10">
      <c r="A424" s="5">
        <v>423</v>
      </c>
      <c r="B424" s="5" t="s">
        <v>1527</v>
      </c>
      <c r="C424" s="5" t="s">
        <v>97</v>
      </c>
      <c r="D424" s="5" t="s">
        <v>2902</v>
      </c>
      <c r="E424" s="5" t="s">
        <v>2903</v>
      </c>
      <c r="F424" s="5" t="s">
        <v>2904</v>
      </c>
      <c r="G424" s="5" t="s">
        <v>1994</v>
      </c>
      <c r="J424" s="5" t="s">
        <v>3294</v>
      </c>
    </row>
    <row r="425" spans="1:10">
      <c r="A425" s="5">
        <v>424</v>
      </c>
      <c r="B425" s="5" t="s">
        <v>1527</v>
      </c>
      <c r="C425" s="5" t="s">
        <v>97</v>
      </c>
      <c r="D425" s="5" t="s">
        <v>2905</v>
      </c>
      <c r="E425" s="5" t="s">
        <v>2906</v>
      </c>
      <c r="F425" s="5" t="s">
        <v>2907</v>
      </c>
      <c r="G425" s="5" t="s">
        <v>1819</v>
      </c>
      <c r="J425" s="5" t="s">
        <v>3294</v>
      </c>
    </row>
    <row r="426" spans="1:10">
      <c r="A426" s="5">
        <v>425</v>
      </c>
      <c r="B426" s="5" t="s">
        <v>1527</v>
      </c>
      <c r="C426" s="5" t="s">
        <v>97</v>
      </c>
      <c r="D426" s="5" t="s">
        <v>2908</v>
      </c>
      <c r="E426" s="5" t="s">
        <v>2909</v>
      </c>
      <c r="F426" s="5" t="s">
        <v>2910</v>
      </c>
      <c r="G426" s="5" t="s">
        <v>1559</v>
      </c>
      <c r="J426" s="5" t="s">
        <v>3294</v>
      </c>
    </row>
    <row r="427" spans="1:10">
      <c r="A427" s="5">
        <v>426</v>
      </c>
      <c r="B427" s="5" t="s">
        <v>1527</v>
      </c>
      <c r="C427" s="5" t="s">
        <v>97</v>
      </c>
      <c r="D427" s="5" t="s">
        <v>2911</v>
      </c>
      <c r="E427" s="5" t="s">
        <v>2912</v>
      </c>
      <c r="F427" s="5" t="s">
        <v>2913</v>
      </c>
      <c r="G427" s="5" t="s">
        <v>1715</v>
      </c>
      <c r="J427" s="5" t="s">
        <v>3294</v>
      </c>
    </row>
    <row r="428" spans="1:10">
      <c r="A428" s="5">
        <v>427</v>
      </c>
      <c r="B428" s="5" t="s">
        <v>1527</v>
      </c>
      <c r="C428" s="5" t="s">
        <v>97</v>
      </c>
      <c r="D428" s="5" t="s">
        <v>2914</v>
      </c>
      <c r="E428" s="5" t="s">
        <v>2915</v>
      </c>
      <c r="F428" s="5" t="s">
        <v>2916</v>
      </c>
      <c r="G428" s="5" t="s">
        <v>1593</v>
      </c>
      <c r="J428" s="5" t="s">
        <v>3294</v>
      </c>
    </row>
    <row r="429" spans="1:10">
      <c r="A429" s="5">
        <v>428</v>
      </c>
      <c r="B429" s="5" t="s">
        <v>1527</v>
      </c>
      <c r="C429" s="5" t="s">
        <v>97</v>
      </c>
      <c r="D429" s="5" t="s">
        <v>2917</v>
      </c>
      <c r="E429" s="5" t="s">
        <v>2918</v>
      </c>
      <c r="F429" s="5" t="s">
        <v>2919</v>
      </c>
      <c r="G429" s="5" t="s">
        <v>1819</v>
      </c>
      <c r="J429" s="5" t="s">
        <v>3294</v>
      </c>
    </row>
    <row r="430" spans="1:10">
      <c r="A430" s="5">
        <v>429</v>
      </c>
      <c r="B430" s="5" t="s">
        <v>1527</v>
      </c>
      <c r="C430" s="5" t="s">
        <v>97</v>
      </c>
      <c r="D430" s="5" t="s">
        <v>2920</v>
      </c>
      <c r="E430" s="5" t="s">
        <v>2921</v>
      </c>
      <c r="F430" s="5" t="s">
        <v>2922</v>
      </c>
      <c r="G430" s="5" t="s">
        <v>1563</v>
      </c>
      <c r="J430" s="5" t="s">
        <v>3294</v>
      </c>
    </row>
    <row r="431" spans="1:10">
      <c r="A431" s="5">
        <v>430</v>
      </c>
      <c r="B431" s="5" t="s">
        <v>1527</v>
      </c>
      <c r="C431" s="5" t="s">
        <v>97</v>
      </c>
      <c r="D431" s="5" t="s">
        <v>2923</v>
      </c>
      <c r="E431" s="5" t="s">
        <v>2924</v>
      </c>
      <c r="F431" s="5" t="s">
        <v>2925</v>
      </c>
      <c r="G431" s="5" t="s">
        <v>1664</v>
      </c>
      <c r="J431" s="5" t="s">
        <v>3294</v>
      </c>
    </row>
    <row r="432" spans="1:10">
      <c r="A432" s="5">
        <v>431</v>
      </c>
      <c r="B432" s="5" t="s">
        <v>1527</v>
      </c>
      <c r="C432" s="5" t="s">
        <v>97</v>
      </c>
      <c r="D432" s="5" t="s">
        <v>2926</v>
      </c>
      <c r="E432" s="5" t="s">
        <v>2927</v>
      </c>
      <c r="F432" s="5" t="s">
        <v>2928</v>
      </c>
      <c r="G432" s="5" t="s">
        <v>1742</v>
      </c>
      <c r="J432" s="5" t="s">
        <v>3294</v>
      </c>
    </row>
    <row r="433" spans="1:10">
      <c r="A433" s="5">
        <v>432</v>
      </c>
      <c r="B433" s="5" t="s">
        <v>1527</v>
      </c>
      <c r="C433" s="5" t="s">
        <v>97</v>
      </c>
      <c r="D433" s="5" t="s">
        <v>2929</v>
      </c>
      <c r="E433" s="5" t="s">
        <v>2930</v>
      </c>
      <c r="F433" s="5" t="s">
        <v>2931</v>
      </c>
      <c r="G433" s="5" t="s">
        <v>1559</v>
      </c>
      <c r="J433" s="5" t="s">
        <v>3294</v>
      </c>
    </row>
    <row r="434" spans="1:10">
      <c r="A434" s="5">
        <v>433</v>
      </c>
      <c r="B434" s="5" t="s">
        <v>1527</v>
      </c>
      <c r="C434" s="5" t="s">
        <v>97</v>
      </c>
      <c r="D434" s="5" t="s">
        <v>2932</v>
      </c>
      <c r="E434" s="5" t="s">
        <v>2933</v>
      </c>
      <c r="F434" s="5" t="s">
        <v>2934</v>
      </c>
      <c r="G434" s="5" t="s">
        <v>2160</v>
      </c>
      <c r="J434" s="5" t="s">
        <v>3294</v>
      </c>
    </row>
    <row r="435" spans="1:10">
      <c r="A435" s="5">
        <v>434</v>
      </c>
      <c r="B435" s="5" t="s">
        <v>1527</v>
      </c>
      <c r="C435" s="5" t="s">
        <v>97</v>
      </c>
      <c r="D435" s="5" t="s">
        <v>2935</v>
      </c>
      <c r="E435" s="5" t="s">
        <v>2936</v>
      </c>
      <c r="F435" s="5" t="s">
        <v>2937</v>
      </c>
      <c r="G435" s="5" t="s">
        <v>1582</v>
      </c>
      <c r="J435" s="5" t="s">
        <v>3294</v>
      </c>
    </row>
    <row r="436" spans="1:10">
      <c r="A436" s="5">
        <v>435</v>
      </c>
      <c r="B436" s="5" t="s">
        <v>1527</v>
      </c>
      <c r="C436" s="5" t="s">
        <v>97</v>
      </c>
      <c r="D436" s="5" t="s">
        <v>2938</v>
      </c>
      <c r="E436" s="5" t="s">
        <v>2939</v>
      </c>
      <c r="F436" s="5" t="s">
        <v>2940</v>
      </c>
      <c r="G436" s="5" t="s">
        <v>1883</v>
      </c>
      <c r="J436" s="5" t="s">
        <v>3294</v>
      </c>
    </row>
    <row r="437" spans="1:10">
      <c r="A437" s="5">
        <v>436</v>
      </c>
      <c r="B437" s="5" t="s">
        <v>1527</v>
      </c>
      <c r="C437" s="5" t="s">
        <v>97</v>
      </c>
      <c r="D437" s="5" t="s">
        <v>2941</v>
      </c>
      <c r="E437" s="5" t="s">
        <v>2942</v>
      </c>
      <c r="F437" s="5" t="s">
        <v>2943</v>
      </c>
      <c r="G437" s="5" t="s">
        <v>1819</v>
      </c>
      <c r="J437" s="5" t="s">
        <v>3294</v>
      </c>
    </row>
    <row r="438" spans="1:10">
      <c r="A438" s="5">
        <v>437</v>
      </c>
      <c r="B438" s="5" t="s">
        <v>1527</v>
      </c>
      <c r="C438" s="5" t="s">
        <v>97</v>
      </c>
      <c r="D438" s="5" t="s">
        <v>2944</v>
      </c>
      <c r="E438" s="5" t="s">
        <v>2945</v>
      </c>
      <c r="F438" s="5" t="s">
        <v>2946</v>
      </c>
      <c r="G438" s="5" t="s">
        <v>1593</v>
      </c>
      <c r="J438" s="5" t="s">
        <v>3294</v>
      </c>
    </row>
    <row r="439" spans="1:10">
      <c r="A439" s="5">
        <v>438</v>
      </c>
      <c r="B439" s="5" t="s">
        <v>1527</v>
      </c>
      <c r="C439" s="5" t="s">
        <v>97</v>
      </c>
      <c r="D439" s="5" t="s">
        <v>2947</v>
      </c>
      <c r="E439" s="5" t="s">
        <v>2945</v>
      </c>
      <c r="F439" s="5" t="s">
        <v>2948</v>
      </c>
      <c r="G439" s="5" t="s">
        <v>1551</v>
      </c>
      <c r="J439" s="5" t="s">
        <v>3294</v>
      </c>
    </row>
    <row r="440" spans="1:10">
      <c r="A440" s="5">
        <v>439</v>
      </c>
      <c r="B440" s="5" t="s">
        <v>1527</v>
      </c>
      <c r="C440" s="5" t="s">
        <v>97</v>
      </c>
      <c r="D440" s="5" t="s">
        <v>2949</v>
      </c>
      <c r="E440" s="5" t="s">
        <v>2950</v>
      </c>
      <c r="F440" s="5" t="s">
        <v>2951</v>
      </c>
      <c r="G440" s="5" t="s">
        <v>1582</v>
      </c>
      <c r="J440" s="5" t="s">
        <v>3294</v>
      </c>
    </row>
    <row r="441" spans="1:10">
      <c r="A441" s="5">
        <v>440</v>
      </c>
      <c r="B441" s="5" t="s">
        <v>1527</v>
      </c>
      <c r="C441" s="5" t="s">
        <v>97</v>
      </c>
      <c r="D441" s="5" t="s">
        <v>2952</v>
      </c>
      <c r="E441" s="5" t="s">
        <v>2953</v>
      </c>
      <c r="F441" s="5" t="s">
        <v>2954</v>
      </c>
      <c r="G441" s="5" t="s">
        <v>1551</v>
      </c>
      <c r="J441" s="5" t="s">
        <v>3294</v>
      </c>
    </row>
    <row r="442" spans="1:10">
      <c r="A442" s="5">
        <v>441</v>
      </c>
      <c r="B442" s="5" t="s">
        <v>1527</v>
      </c>
      <c r="C442" s="5" t="s">
        <v>97</v>
      </c>
      <c r="D442" s="5" t="s">
        <v>2955</v>
      </c>
      <c r="E442" s="5" t="s">
        <v>2956</v>
      </c>
      <c r="F442" s="5" t="s">
        <v>2957</v>
      </c>
      <c r="G442" s="5" t="s">
        <v>2832</v>
      </c>
      <c r="J442" s="5" t="s">
        <v>3294</v>
      </c>
    </row>
    <row r="443" spans="1:10">
      <c r="A443" s="5">
        <v>442</v>
      </c>
      <c r="B443" s="5" t="s">
        <v>1527</v>
      </c>
      <c r="C443" s="5" t="s">
        <v>97</v>
      </c>
      <c r="D443" s="5" t="s">
        <v>2958</v>
      </c>
      <c r="E443" s="5" t="s">
        <v>2959</v>
      </c>
      <c r="F443" s="5" t="s">
        <v>2960</v>
      </c>
      <c r="G443" s="5" t="s">
        <v>2106</v>
      </c>
      <c r="J443" s="5" t="s">
        <v>3294</v>
      </c>
    </row>
    <row r="444" spans="1:10">
      <c r="A444" s="5">
        <v>443</v>
      </c>
      <c r="B444" s="5" t="s">
        <v>1527</v>
      </c>
      <c r="C444" s="5" t="s">
        <v>97</v>
      </c>
      <c r="D444" s="5" t="s">
        <v>2961</v>
      </c>
      <c r="E444" s="5" t="s">
        <v>2959</v>
      </c>
      <c r="F444" s="5" t="s">
        <v>2962</v>
      </c>
      <c r="G444" s="5" t="s">
        <v>2287</v>
      </c>
      <c r="J444" s="5" t="s">
        <v>3294</v>
      </c>
    </row>
    <row r="445" spans="1:10">
      <c r="A445" s="5">
        <v>444</v>
      </c>
      <c r="B445" s="5" t="s">
        <v>1527</v>
      </c>
      <c r="C445" s="5" t="s">
        <v>97</v>
      </c>
      <c r="D445" s="5" t="s">
        <v>2963</v>
      </c>
      <c r="E445" s="5" t="s">
        <v>2964</v>
      </c>
      <c r="F445" s="5" t="s">
        <v>2965</v>
      </c>
      <c r="G445" s="5" t="s">
        <v>1593</v>
      </c>
      <c r="J445" s="5" t="s">
        <v>3294</v>
      </c>
    </row>
    <row r="446" spans="1:10">
      <c r="A446" s="5">
        <v>445</v>
      </c>
      <c r="B446" s="5" t="s">
        <v>1527</v>
      </c>
      <c r="C446" s="5" t="s">
        <v>97</v>
      </c>
      <c r="D446" s="5" t="s">
        <v>2966</v>
      </c>
      <c r="E446" s="5" t="s">
        <v>2964</v>
      </c>
      <c r="F446" s="5" t="s">
        <v>2967</v>
      </c>
      <c r="G446" s="5" t="s">
        <v>1559</v>
      </c>
      <c r="J446" s="5" t="s">
        <v>3294</v>
      </c>
    </row>
    <row r="447" spans="1:10">
      <c r="A447" s="5">
        <v>446</v>
      </c>
      <c r="B447" s="5" t="s">
        <v>1527</v>
      </c>
      <c r="C447" s="5" t="s">
        <v>97</v>
      </c>
      <c r="D447" s="5" t="s">
        <v>2968</v>
      </c>
      <c r="E447" s="5" t="s">
        <v>2969</v>
      </c>
      <c r="F447" s="5" t="s">
        <v>2970</v>
      </c>
      <c r="G447" s="5" t="s">
        <v>2287</v>
      </c>
      <c r="H447" s="5" t="s">
        <v>2971</v>
      </c>
      <c r="J447" s="5" t="s">
        <v>3294</v>
      </c>
    </row>
    <row r="448" spans="1:10">
      <c r="A448" s="5">
        <v>447</v>
      </c>
      <c r="B448" s="5" t="s">
        <v>1527</v>
      </c>
      <c r="C448" s="5" t="s">
        <v>97</v>
      </c>
      <c r="D448" s="5" t="s">
        <v>2972</v>
      </c>
      <c r="E448" s="5" t="s">
        <v>2969</v>
      </c>
      <c r="F448" s="5" t="s">
        <v>2973</v>
      </c>
      <c r="G448" s="5" t="s">
        <v>2244</v>
      </c>
      <c r="J448" s="5" t="s">
        <v>3294</v>
      </c>
    </row>
    <row r="449" spans="1:10">
      <c r="A449" s="5">
        <v>448</v>
      </c>
      <c r="B449" s="5" t="s">
        <v>1527</v>
      </c>
      <c r="C449" s="5" t="s">
        <v>97</v>
      </c>
      <c r="D449" s="5" t="s">
        <v>2974</v>
      </c>
      <c r="E449" s="5" t="s">
        <v>2969</v>
      </c>
      <c r="F449" s="5" t="s">
        <v>2975</v>
      </c>
      <c r="G449" s="5" t="s">
        <v>1563</v>
      </c>
      <c r="J449" s="5" t="s">
        <v>3294</v>
      </c>
    </row>
    <row r="450" spans="1:10">
      <c r="A450" s="5">
        <v>449</v>
      </c>
      <c r="B450" s="5" t="s">
        <v>1527</v>
      </c>
      <c r="C450" s="5" t="s">
        <v>97</v>
      </c>
      <c r="D450" s="5" t="s">
        <v>2976</v>
      </c>
      <c r="E450" s="5" t="s">
        <v>2977</v>
      </c>
      <c r="F450" s="5" t="s">
        <v>2978</v>
      </c>
      <c r="G450" s="5" t="s">
        <v>2287</v>
      </c>
      <c r="J450" s="5" t="s">
        <v>3294</v>
      </c>
    </row>
    <row r="451" spans="1:10">
      <c r="A451" s="5">
        <v>450</v>
      </c>
      <c r="B451" s="5" t="s">
        <v>1527</v>
      </c>
      <c r="C451" s="5" t="s">
        <v>97</v>
      </c>
      <c r="D451" s="5" t="s">
        <v>2979</v>
      </c>
      <c r="E451" s="5" t="s">
        <v>2980</v>
      </c>
      <c r="F451" s="5" t="s">
        <v>2981</v>
      </c>
      <c r="G451" s="5" t="s">
        <v>1978</v>
      </c>
      <c r="J451" s="5" t="s">
        <v>3294</v>
      </c>
    </row>
    <row r="452" spans="1:10">
      <c r="A452" s="5">
        <v>451</v>
      </c>
      <c r="B452" s="5" t="s">
        <v>1527</v>
      </c>
      <c r="C452" s="5" t="s">
        <v>97</v>
      </c>
      <c r="D452" s="5" t="s">
        <v>2982</v>
      </c>
      <c r="E452" s="5" t="s">
        <v>2983</v>
      </c>
      <c r="F452" s="5" t="s">
        <v>2984</v>
      </c>
      <c r="G452" s="5" t="s">
        <v>1935</v>
      </c>
      <c r="J452" s="5" t="s">
        <v>3294</v>
      </c>
    </row>
    <row r="453" spans="1:10">
      <c r="A453" s="5">
        <v>452</v>
      </c>
      <c r="B453" s="5" t="s">
        <v>1527</v>
      </c>
      <c r="C453" s="5" t="s">
        <v>97</v>
      </c>
      <c r="D453" s="5" t="s">
        <v>2985</v>
      </c>
      <c r="E453" s="5" t="s">
        <v>2986</v>
      </c>
      <c r="F453" s="5" t="s">
        <v>2987</v>
      </c>
      <c r="G453" s="5" t="s">
        <v>2160</v>
      </c>
      <c r="J453" s="5" t="s">
        <v>3294</v>
      </c>
    </row>
    <row r="454" spans="1:10">
      <c r="A454" s="5">
        <v>453</v>
      </c>
      <c r="B454" s="5" t="s">
        <v>1527</v>
      </c>
      <c r="C454" s="5" t="s">
        <v>97</v>
      </c>
      <c r="D454" s="5" t="s">
        <v>2988</v>
      </c>
      <c r="E454" s="5" t="s">
        <v>2989</v>
      </c>
      <c r="F454" s="5" t="s">
        <v>2990</v>
      </c>
      <c r="G454" s="5" t="s">
        <v>2991</v>
      </c>
      <c r="H454" s="5" t="s">
        <v>2992</v>
      </c>
      <c r="J454" s="5" t="s">
        <v>3294</v>
      </c>
    </row>
    <row r="455" spans="1:10">
      <c r="A455" s="5">
        <v>454</v>
      </c>
      <c r="B455" s="5" t="s">
        <v>1527</v>
      </c>
      <c r="C455" s="5" t="s">
        <v>97</v>
      </c>
      <c r="D455" s="5" t="s">
        <v>2993</v>
      </c>
      <c r="E455" s="5" t="s">
        <v>2994</v>
      </c>
      <c r="F455" s="5" t="s">
        <v>2995</v>
      </c>
      <c r="G455" s="5" t="s">
        <v>1551</v>
      </c>
      <c r="J455" s="5" t="s">
        <v>3294</v>
      </c>
    </row>
    <row r="456" spans="1:10">
      <c r="A456" s="5">
        <v>455</v>
      </c>
      <c r="B456" s="5" t="s">
        <v>1527</v>
      </c>
      <c r="C456" s="5" t="s">
        <v>97</v>
      </c>
      <c r="D456" s="5" t="s">
        <v>2996</v>
      </c>
      <c r="E456" s="5" t="s">
        <v>2997</v>
      </c>
      <c r="F456" s="5" t="s">
        <v>2998</v>
      </c>
      <c r="G456" s="5" t="s">
        <v>1593</v>
      </c>
      <c r="J456" s="5" t="s">
        <v>3294</v>
      </c>
    </row>
    <row r="457" spans="1:10">
      <c r="A457" s="5">
        <v>456</v>
      </c>
      <c r="B457" s="5" t="s">
        <v>1527</v>
      </c>
      <c r="C457" s="5" t="s">
        <v>97</v>
      </c>
      <c r="D457" s="5" t="s">
        <v>2999</v>
      </c>
      <c r="E457" s="5" t="s">
        <v>3000</v>
      </c>
      <c r="F457" s="5" t="s">
        <v>3001</v>
      </c>
      <c r="G457" s="5" t="s">
        <v>1589</v>
      </c>
      <c r="J457" s="5" t="s">
        <v>3294</v>
      </c>
    </row>
    <row r="458" spans="1:10">
      <c r="A458" s="5">
        <v>457</v>
      </c>
      <c r="B458" s="5" t="s">
        <v>1527</v>
      </c>
      <c r="C458" s="5" t="s">
        <v>97</v>
      </c>
      <c r="D458" s="5" t="s">
        <v>3002</v>
      </c>
      <c r="E458" s="5" t="s">
        <v>3003</v>
      </c>
      <c r="F458" s="5" t="s">
        <v>3004</v>
      </c>
      <c r="G458" s="5" t="s">
        <v>1559</v>
      </c>
      <c r="J458" s="5" t="s">
        <v>3294</v>
      </c>
    </row>
    <row r="459" spans="1:10">
      <c r="A459" s="5">
        <v>458</v>
      </c>
      <c r="B459" s="5" t="s">
        <v>1527</v>
      </c>
      <c r="C459" s="5" t="s">
        <v>97</v>
      </c>
      <c r="D459" s="5" t="s">
        <v>3005</v>
      </c>
      <c r="E459" s="5" t="s">
        <v>3006</v>
      </c>
      <c r="F459" s="5" t="s">
        <v>3007</v>
      </c>
      <c r="G459" s="5" t="s">
        <v>1799</v>
      </c>
      <c r="J459" s="5" t="s">
        <v>3294</v>
      </c>
    </row>
    <row r="460" spans="1:10">
      <c r="A460" s="5">
        <v>459</v>
      </c>
      <c r="B460" s="5" t="s">
        <v>1527</v>
      </c>
      <c r="C460" s="5" t="s">
        <v>97</v>
      </c>
      <c r="D460" s="5" t="s">
        <v>3008</v>
      </c>
      <c r="E460" s="5" t="s">
        <v>3009</v>
      </c>
      <c r="F460" s="5" t="s">
        <v>3010</v>
      </c>
      <c r="G460" s="5" t="s">
        <v>1780</v>
      </c>
      <c r="J460" s="5" t="s">
        <v>3294</v>
      </c>
    </row>
    <row r="461" spans="1:10">
      <c r="A461" s="5">
        <v>460</v>
      </c>
      <c r="B461" s="5" t="s">
        <v>1527</v>
      </c>
      <c r="C461" s="5" t="s">
        <v>97</v>
      </c>
      <c r="D461" s="5" t="s">
        <v>3011</v>
      </c>
      <c r="E461" s="5" t="s">
        <v>3012</v>
      </c>
      <c r="F461" s="5" t="s">
        <v>3013</v>
      </c>
      <c r="G461" s="5" t="s">
        <v>1806</v>
      </c>
      <c r="J461" s="5" t="s">
        <v>3294</v>
      </c>
    </row>
    <row r="462" spans="1:10">
      <c r="A462" s="5">
        <v>461</v>
      </c>
      <c r="B462" s="5" t="s">
        <v>1527</v>
      </c>
      <c r="C462" s="5" t="s">
        <v>97</v>
      </c>
      <c r="D462" s="5" t="s">
        <v>3014</v>
      </c>
      <c r="E462" s="5" t="s">
        <v>3015</v>
      </c>
      <c r="F462" s="5" t="s">
        <v>3016</v>
      </c>
      <c r="G462" s="5" t="s">
        <v>1806</v>
      </c>
      <c r="J462" s="5" t="s">
        <v>3294</v>
      </c>
    </row>
    <row r="463" spans="1:10">
      <c r="A463" s="5">
        <v>462</v>
      </c>
      <c r="B463" s="5" t="s">
        <v>1527</v>
      </c>
      <c r="C463" s="5" t="s">
        <v>97</v>
      </c>
      <c r="D463" s="5" t="s">
        <v>3017</v>
      </c>
      <c r="E463" s="5" t="s">
        <v>3018</v>
      </c>
      <c r="F463" s="5" t="s">
        <v>3019</v>
      </c>
      <c r="G463" s="5" t="s">
        <v>1664</v>
      </c>
      <c r="J463" s="5" t="s">
        <v>3294</v>
      </c>
    </row>
    <row r="464" spans="1:10">
      <c r="A464" s="5">
        <v>463</v>
      </c>
      <c r="B464" s="5" t="s">
        <v>1527</v>
      </c>
      <c r="C464" s="5" t="s">
        <v>97</v>
      </c>
      <c r="D464" s="5" t="s">
        <v>3020</v>
      </c>
      <c r="E464" s="5" t="s">
        <v>3021</v>
      </c>
      <c r="F464" s="5" t="s">
        <v>3022</v>
      </c>
      <c r="G464" s="5" t="s">
        <v>1582</v>
      </c>
      <c r="J464" s="5" t="s">
        <v>3294</v>
      </c>
    </row>
    <row r="465" spans="1:10">
      <c r="A465" s="5">
        <v>464</v>
      </c>
      <c r="B465" s="5" t="s">
        <v>1527</v>
      </c>
      <c r="C465" s="5" t="s">
        <v>97</v>
      </c>
      <c r="D465" s="5" t="s">
        <v>3023</v>
      </c>
      <c r="E465" s="5" t="s">
        <v>3024</v>
      </c>
      <c r="F465" s="5" t="s">
        <v>3025</v>
      </c>
      <c r="G465" s="5" t="s">
        <v>2160</v>
      </c>
      <c r="J465" s="5" t="s">
        <v>3294</v>
      </c>
    </row>
    <row r="466" spans="1:10">
      <c r="A466" s="5">
        <v>465</v>
      </c>
      <c r="B466" s="5" t="s">
        <v>1527</v>
      </c>
      <c r="C466" s="5" t="s">
        <v>97</v>
      </c>
      <c r="D466" s="5" t="s">
        <v>3026</v>
      </c>
      <c r="E466" s="5" t="s">
        <v>3027</v>
      </c>
      <c r="F466" s="5" t="s">
        <v>3028</v>
      </c>
      <c r="G466" s="5" t="s">
        <v>1559</v>
      </c>
      <c r="J466" s="5" t="s">
        <v>3294</v>
      </c>
    </row>
    <row r="467" spans="1:10">
      <c r="A467" s="5">
        <v>466</v>
      </c>
      <c r="B467" s="5" t="s">
        <v>1527</v>
      </c>
      <c r="C467" s="5" t="s">
        <v>97</v>
      </c>
      <c r="D467" s="5" t="s">
        <v>3029</v>
      </c>
      <c r="E467" s="5" t="s">
        <v>3030</v>
      </c>
      <c r="F467" s="5" t="s">
        <v>3031</v>
      </c>
      <c r="G467" s="5" t="s">
        <v>1559</v>
      </c>
      <c r="J467" s="5" t="s">
        <v>3294</v>
      </c>
    </row>
    <row r="468" spans="1:10">
      <c r="A468" s="5">
        <v>467</v>
      </c>
      <c r="B468" s="5" t="s">
        <v>1527</v>
      </c>
      <c r="C468" s="5" t="s">
        <v>97</v>
      </c>
      <c r="D468" s="5" t="s">
        <v>3032</v>
      </c>
      <c r="E468" s="5" t="s">
        <v>3033</v>
      </c>
      <c r="F468" s="5" t="s">
        <v>3034</v>
      </c>
      <c r="G468" s="5" t="s">
        <v>1603</v>
      </c>
      <c r="J468" s="5" t="s">
        <v>3294</v>
      </c>
    </row>
    <row r="469" spans="1:10">
      <c r="A469" s="5">
        <v>468</v>
      </c>
      <c r="B469" s="5" t="s">
        <v>1527</v>
      </c>
      <c r="C469" s="5" t="s">
        <v>97</v>
      </c>
      <c r="D469" s="5" t="s">
        <v>3035</v>
      </c>
      <c r="E469" s="5" t="s">
        <v>3036</v>
      </c>
      <c r="F469" s="5" t="s">
        <v>3037</v>
      </c>
      <c r="G469" s="5" t="s">
        <v>1603</v>
      </c>
      <c r="J469" s="5" t="s">
        <v>3294</v>
      </c>
    </row>
    <row r="470" spans="1:10">
      <c r="A470" s="5">
        <v>469</v>
      </c>
      <c r="B470" s="5" t="s">
        <v>1527</v>
      </c>
      <c r="C470" s="5" t="s">
        <v>97</v>
      </c>
      <c r="D470" s="5" t="s">
        <v>3038</v>
      </c>
      <c r="E470" s="5" t="s">
        <v>3039</v>
      </c>
      <c r="F470" s="5" t="s">
        <v>3040</v>
      </c>
      <c r="G470" s="5" t="s">
        <v>1795</v>
      </c>
      <c r="J470" s="5" t="s">
        <v>3294</v>
      </c>
    </row>
    <row r="471" spans="1:10">
      <c r="A471" s="5">
        <v>470</v>
      </c>
      <c r="B471" s="5" t="s">
        <v>1527</v>
      </c>
      <c r="C471" s="5" t="s">
        <v>97</v>
      </c>
      <c r="D471" s="5" t="s">
        <v>3041</v>
      </c>
      <c r="E471" s="5" t="s">
        <v>3042</v>
      </c>
      <c r="F471" s="5" t="s">
        <v>3043</v>
      </c>
      <c r="G471" s="5" t="s">
        <v>1559</v>
      </c>
      <c r="J471" s="5" t="s">
        <v>3294</v>
      </c>
    </row>
    <row r="472" spans="1:10">
      <c r="A472" s="5">
        <v>471</v>
      </c>
      <c r="B472" s="5" t="s">
        <v>1527</v>
      </c>
      <c r="C472" s="5" t="s">
        <v>97</v>
      </c>
      <c r="D472" s="5" t="s">
        <v>3044</v>
      </c>
      <c r="E472" s="5" t="s">
        <v>3045</v>
      </c>
      <c r="F472" s="5" t="s">
        <v>3046</v>
      </c>
      <c r="G472" s="5" t="s">
        <v>1603</v>
      </c>
      <c r="H472" s="5" t="s">
        <v>2216</v>
      </c>
      <c r="J472" s="5" t="s">
        <v>3294</v>
      </c>
    </row>
    <row r="473" spans="1:10">
      <c r="A473" s="5">
        <v>472</v>
      </c>
      <c r="B473" s="5" t="s">
        <v>1527</v>
      </c>
      <c r="C473" s="5" t="s">
        <v>97</v>
      </c>
      <c r="D473" s="5" t="s">
        <v>3047</v>
      </c>
      <c r="E473" s="5" t="s">
        <v>3048</v>
      </c>
      <c r="F473" s="5" t="s">
        <v>3049</v>
      </c>
      <c r="G473" s="5" t="s">
        <v>1535</v>
      </c>
      <c r="J473" s="5" t="s">
        <v>3294</v>
      </c>
    </row>
    <row r="474" spans="1:10">
      <c r="A474" s="5">
        <v>473</v>
      </c>
      <c r="B474" s="5" t="s">
        <v>1527</v>
      </c>
      <c r="C474" s="5" t="s">
        <v>97</v>
      </c>
      <c r="D474" s="5" t="s">
        <v>3050</v>
      </c>
      <c r="E474" s="5" t="s">
        <v>3051</v>
      </c>
      <c r="F474" s="5" t="s">
        <v>3052</v>
      </c>
      <c r="G474" s="5" t="s">
        <v>1644</v>
      </c>
      <c r="H474" s="5" t="s">
        <v>3053</v>
      </c>
      <c r="J474" s="5" t="s">
        <v>3294</v>
      </c>
    </row>
    <row r="475" spans="1:10">
      <c r="A475" s="5">
        <v>474</v>
      </c>
      <c r="B475" s="5" t="s">
        <v>1527</v>
      </c>
      <c r="C475" s="5" t="s">
        <v>97</v>
      </c>
      <c r="D475" s="5" t="s">
        <v>3054</v>
      </c>
      <c r="E475" s="5" t="s">
        <v>3055</v>
      </c>
      <c r="F475" s="5" t="s">
        <v>3056</v>
      </c>
      <c r="G475" s="5" t="s">
        <v>1559</v>
      </c>
      <c r="J475" s="5" t="s">
        <v>3294</v>
      </c>
    </row>
    <row r="476" spans="1:10">
      <c r="A476" s="5">
        <v>475</v>
      </c>
      <c r="B476" s="5" t="s">
        <v>1527</v>
      </c>
      <c r="C476" s="5" t="s">
        <v>97</v>
      </c>
      <c r="D476" s="5" t="s">
        <v>3057</v>
      </c>
      <c r="E476" s="5" t="s">
        <v>3058</v>
      </c>
      <c r="F476" s="5" t="s">
        <v>3059</v>
      </c>
      <c r="G476" s="5" t="s">
        <v>1715</v>
      </c>
      <c r="J476" s="5" t="s">
        <v>3294</v>
      </c>
    </row>
    <row r="477" spans="1:10">
      <c r="A477" s="5">
        <v>476</v>
      </c>
      <c r="B477" s="5" t="s">
        <v>1527</v>
      </c>
      <c r="C477" s="5" t="s">
        <v>97</v>
      </c>
      <c r="D477" s="5" t="s">
        <v>3060</v>
      </c>
      <c r="E477" s="5" t="s">
        <v>3061</v>
      </c>
      <c r="F477" s="5" t="s">
        <v>3062</v>
      </c>
      <c r="G477" s="5" t="s">
        <v>1593</v>
      </c>
      <c r="J477" s="5" t="s">
        <v>3294</v>
      </c>
    </row>
    <row r="478" spans="1:10">
      <c r="A478" s="5">
        <v>477</v>
      </c>
      <c r="B478" s="5" t="s">
        <v>1527</v>
      </c>
      <c r="C478" s="5" t="s">
        <v>97</v>
      </c>
      <c r="D478" s="5" t="s">
        <v>3063</v>
      </c>
      <c r="E478" s="5" t="s">
        <v>3064</v>
      </c>
      <c r="F478" s="5" t="s">
        <v>3065</v>
      </c>
      <c r="G478" s="5" t="s">
        <v>1603</v>
      </c>
      <c r="H478" s="5" t="s">
        <v>2216</v>
      </c>
      <c r="J478" s="5" t="s">
        <v>3294</v>
      </c>
    </row>
    <row r="479" spans="1:10">
      <c r="A479" s="5">
        <v>478</v>
      </c>
      <c r="B479" s="5" t="s">
        <v>1527</v>
      </c>
      <c r="C479" s="5" t="s">
        <v>97</v>
      </c>
      <c r="D479" s="5" t="s">
        <v>3066</v>
      </c>
      <c r="E479" s="5" t="s">
        <v>3067</v>
      </c>
      <c r="F479" s="5" t="s">
        <v>3068</v>
      </c>
      <c r="G479" s="5" t="s">
        <v>1559</v>
      </c>
      <c r="J479" s="5" t="s">
        <v>3294</v>
      </c>
    </row>
    <row r="480" spans="1:10">
      <c r="A480" s="5">
        <v>479</v>
      </c>
      <c r="B480" s="5" t="s">
        <v>1527</v>
      </c>
      <c r="C480" s="5" t="s">
        <v>97</v>
      </c>
      <c r="D480" s="5" t="s">
        <v>3069</v>
      </c>
      <c r="E480" s="5" t="s">
        <v>3070</v>
      </c>
      <c r="F480" s="5" t="s">
        <v>3071</v>
      </c>
      <c r="G480" s="5" t="s">
        <v>1559</v>
      </c>
      <c r="J480" s="5" t="s">
        <v>3294</v>
      </c>
    </row>
    <row r="481" spans="1:10">
      <c r="A481" s="5">
        <v>480</v>
      </c>
      <c r="B481" s="5" t="s">
        <v>1527</v>
      </c>
      <c r="C481" s="5" t="s">
        <v>97</v>
      </c>
      <c r="D481" s="5" t="s">
        <v>3072</v>
      </c>
      <c r="E481" s="5" t="s">
        <v>3073</v>
      </c>
      <c r="F481" s="5" t="s">
        <v>3074</v>
      </c>
      <c r="G481" s="5" t="s">
        <v>1582</v>
      </c>
      <c r="J481" s="5" t="s">
        <v>3294</v>
      </c>
    </row>
    <row r="482" spans="1:10">
      <c r="A482" s="5">
        <v>481</v>
      </c>
      <c r="B482" s="5" t="s">
        <v>1527</v>
      </c>
      <c r="C482" s="5" t="s">
        <v>97</v>
      </c>
      <c r="D482" s="5" t="s">
        <v>3075</v>
      </c>
      <c r="E482" s="5" t="s">
        <v>3076</v>
      </c>
      <c r="F482" s="5" t="s">
        <v>3077</v>
      </c>
      <c r="G482" s="5" t="s">
        <v>1559</v>
      </c>
      <c r="J482" s="5" t="s">
        <v>3294</v>
      </c>
    </row>
    <row r="483" spans="1:10">
      <c r="A483" s="5">
        <v>482</v>
      </c>
      <c r="B483" s="5" t="s">
        <v>1527</v>
      </c>
      <c r="C483" s="5" t="s">
        <v>97</v>
      </c>
      <c r="D483" s="5" t="s">
        <v>3078</v>
      </c>
      <c r="E483" s="5" t="s">
        <v>3079</v>
      </c>
      <c r="F483" s="5" t="s">
        <v>3080</v>
      </c>
      <c r="G483" s="5" t="s">
        <v>1563</v>
      </c>
      <c r="J483" s="5" t="s">
        <v>3294</v>
      </c>
    </row>
    <row r="484" spans="1:10">
      <c r="A484" s="5">
        <v>483</v>
      </c>
      <c r="B484" s="5" t="s">
        <v>1527</v>
      </c>
      <c r="C484" s="5" t="s">
        <v>97</v>
      </c>
      <c r="D484" s="5" t="s">
        <v>3081</v>
      </c>
      <c r="E484" s="5" t="s">
        <v>3082</v>
      </c>
      <c r="F484" s="5" t="s">
        <v>3083</v>
      </c>
      <c r="G484" s="5" t="s">
        <v>1589</v>
      </c>
      <c r="J484" s="5" t="s">
        <v>3294</v>
      </c>
    </row>
    <row r="485" spans="1:10">
      <c r="A485" s="5">
        <v>484</v>
      </c>
      <c r="B485" s="5" t="s">
        <v>1527</v>
      </c>
      <c r="C485" s="5" t="s">
        <v>97</v>
      </c>
      <c r="D485" s="5" t="s">
        <v>3084</v>
      </c>
      <c r="E485" s="5" t="s">
        <v>3085</v>
      </c>
      <c r="F485" s="5" t="s">
        <v>3086</v>
      </c>
      <c r="G485" s="5" t="s">
        <v>1559</v>
      </c>
      <c r="J485" s="5" t="s">
        <v>3294</v>
      </c>
    </row>
    <row r="486" spans="1:10">
      <c r="A486" s="5">
        <v>485</v>
      </c>
      <c r="B486" s="5" t="s">
        <v>1527</v>
      </c>
      <c r="C486" s="5" t="s">
        <v>97</v>
      </c>
      <c r="D486" s="5" t="s">
        <v>3087</v>
      </c>
      <c r="E486" s="5" t="s">
        <v>3088</v>
      </c>
      <c r="F486" s="5" t="s">
        <v>3089</v>
      </c>
      <c r="G486" s="5" t="s">
        <v>1559</v>
      </c>
      <c r="H486" s="5" t="s">
        <v>3090</v>
      </c>
      <c r="J486" s="5" t="s">
        <v>3294</v>
      </c>
    </row>
    <row r="487" spans="1:10">
      <c r="A487" s="5">
        <v>486</v>
      </c>
      <c r="B487" s="5" t="s">
        <v>1527</v>
      </c>
      <c r="C487" s="5" t="s">
        <v>97</v>
      </c>
      <c r="D487" s="5" t="s">
        <v>3091</v>
      </c>
      <c r="E487" s="5" t="s">
        <v>3092</v>
      </c>
      <c r="F487" s="5" t="s">
        <v>3093</v>
      </c>
      <c r="G487" s="5" t="s">
        <v>1978</v>
      </c>
      <c r="J487" s="5" t="s">
        <v>3294</v>
      </c>
    </row>
    <row r="488" spans="1:10">
      <c r="A488" s="5">
        <v>487</v>
      </c>
      <c r="B488" s="5" t="s">
        <v>1527</v>
      </c>
      <c r="C488" s="5" t="s">
        <v>97</v>
      </c>
      <c r="D488" s="5" t="s">
        <v>3094</v>
      </c>
      <c r="E488" s="5" t="s">
        <v>3095</v>
      </c>
      <c r="F488" s="5" t="s">
        <v>3096</v>
      </c>
      <c r="G488" s="5" t="s">
        <v>1574</v>
      </c>
      <c r="J488" s="5" t="s">
        <v>3294</v>
      </c>
    </row>
    <row r="489" spans="1:10">
      <c r="A489" s="5">
        <v>488</v>
      </c>
      <c r="B489" s="5" t="s">
        <v>1527</v>
      </c>
      <c r="C489" s="5" t="s">
        <v>97</v>
      </c>
      <c r="D489" s="5" t="s">
        <v>3097</v>
      </c>
      <c r="E489" s="5" t="s">
        <v>3098</v>
      </c>
      <c r="F489" s="5" t="s">
        <v>3099</v>
      </c>
      <c r="G489" s="5" t="s">
        <v>1582</v>
      </c>
      <c r="J489" s="5" t="s">
        <v>3294</v>
      </c>
    </row>
    <row r="490" spans="1:10">
      <c r="A490" s="5">
        <v>489</v>
      </c>
      <c r="B490" s="5" t="s">
        <v>1527</v>
      </c>
      <c r="C490" s="5" t="s">
        <v>97</v>
      </c>
      <c r="D490" s="5" t="s">
        <v>3100</v>
      </c>
      <c r="E490" s="5" t="s">
        <v>3101</v>
      </c>
      <c r="F490" s="5" t="s">
        <v>3102</v>
      </c>
      <c r="G490" s="5" t="s">
        <v>1836</v>
      </c>
      <c r="J490" s="5" t="s">
        <v>3294</v>
      </c>
    </row>
    <row r="491" spans="1:10">
      <c r="A491" s="5">
        <v>490</v>
      </c>
      <c r="B491" s="5" t="s">
        <v>1527</v>
      </c>
      <c r="C491" s="5" t="s">
        <v>97</v>
      </c>
      <c r="D491" s="5" t="s">
        <v>3103</v>
      </c>
      <c r="E491" s="5" t="s">
        <v>3104</v>
      </c>
      <c r="F491" s="5" t="s">
        <v>3105</v>
      </c>
      <c r="G491" s="5" t="s">
        <v>1836</v>
      </c>
      <c r="J491" s="5" t="s">
        <v>3294</v>
      </c>
    </row>
    <row r="492" spans="1:10">
      <c r="A492" s="5">
        <v>491</v>
      </c>
      <c r="B492" s="5" t="s">
        <v>1527</v>
      </c>
      <c r="C492" s="5" t="s">
        <v>97</v>
      </c>
      <c r="D492" s="5" t="s">
        <v>3106</v>
      </c>
      <c r="E492" s="5" t="s">
        <v>3107</v>
      </c>
      <c r="F492" s="5" t="s">
        <v>3108</v>
      </c>
      <c r="G492" s="5" t="s">
        <v>1836</v>
      </c>
      <c r="J492" s="5" t="s">
        <v>3294</v>
      </c>
    </row>
    <row r="493" spans="1:10">
      <c r="A493" s="5">
        <v>492</v>
      </c>
      <c r="B493" s="5" t="s">
        <v>1527</v>
      </c>
      <c r="C493" s="5" t="s">
        <v>97</v>
      </c>
      <c r="D493" s="5" t="s">
        <v>3109</v>
      </c>
      <c r="E493" s="5" t="s">
        <v>3110</v>
      </c>
      <c r="F493" s="5" t="s">
        <v>3111</v>
      </c>
      <c r="G493" s="5" t="s">
        <v>1582</v>
      </c>
      <c r="J493" s="5" t="s">
        <v>3294</v>
      </c>
    </row>
    <row r="494" spans="1:10">
      <c r="A494" s="5">
        <v>493</v>
      </c>
      <c r="B494" s="5" t="s">
        <v>1527</v>
      </c>
      <c r="C494" s="5" t="s">
        <v>97</v>
      </c>
      <c r="D494" s="5" t="s">
        <v>3112</v>
      </c>
      <c r="E494" s="5" t="s">
        <v>3113</v>
      </c>
      <c r="F494" s="5" t="s">
        <v>3114</v>
      </c>
      <c r="G494" s="5" t="s">
        <v>1742</v>
      </c>
      <c r="J494" s="5" t="s">
        <v>3294</v>
      </c>
    </row>
    <row r="495" spans="1:10">
      <c r="A495" s="5">
        <v>494</v>
      </c>
      <c r="B495" s="5" t="s">
        <v>1527</v>
      </c>
      <c r="C495" s="5" t="s">
        <v>97</v>
      </c>
      <c r="D495" s="5" t="s">
        <v>3115</v>
      </c>
      <c r="E495" s="5" t="s">
        <v>3116</v>
      </c>
      <c r="F495" s="5" t="s">
        <v>3117</v>
      </c>
      <c r="G495" s="5" t="s">
        <v>1935</v>
      </c>
      <c r="J495" s="5" t="s">
        <v>3294</v>
      </c>
    </row>
    <row r="496" spans="1:10">
      <c r="A496" s="5">
        <v>495</v>
      </c>
      <c r="B496" s="5" t="s">
        <v>1527</v>
      </c>
      <c r="C496" s="5" t="s">
        <v>97</v>
      </c>
      <c r="D496" s="5" t="s">
        <v>3118</v>
      </c>
      <c r="E496" s="5" t="s">
        <v>3119</v>
      </c>
      <c r="F496" s="5" t="s">
        <v>3120</v>
      </c>
      <c r="G496" s="5" t="s">
        <v>1742</v>
      </c>
      <c r="J496" s="5" t="s">
        <v>3294</v>
      </c>
    </row>
    <row r="497" spans="1:10">
      <c r="A497" s="5">
        <v>496</v>
      </c>
      <c r="B497" s="5" t="s">
        <v>1527</v>
      </c>
      <c r="C497" s="5" t="s">
        <v>97</v>
      </c>
      <c r="D497" s="5" t="s">
        <v>3121</v>
      </c>
      <c r="E497" s="5" t="s">
        <v>3122</v>
      </c>
      <c r="F497" s="5" t="s">
        <v>3123</v>
      </c>
      <c r="G497" s="5" t="s">
        <v>1535</v>
      </c>
      <c r="J497" s="5" t="s">
        <v>3294</v>
      </c>
    </row>
    <row r="498" spans="1:10">
      <c r="A498" s="5">
        <v>497</v>
      </c>
      <c r="B498" s="5" t="s">
        <v>1527</v>
      </c>
      <c r="C498" s="5" t="s">
        <v>97</v>
      </c>
      <c r="D498" s="5" t="s">
        <v>3124</v>
      </c>
      <c r="E498" s="5" t="s">
        <v>3125</v>
      </c>
      <c r="F498" s="5" t="s">
        <v>3126</v>
      </c>
      <c r="G498" s="5" t="s">
        <v>2023</v>
      </c>
      <c r="J498" s="5" t="s">
        <v>3294</v>
      </c>
    </row>
    <row r="499" spans="1:10">
      <c r="A499" s="5">
        <v>498</v>
      </c>
      <c r="B499" s="5" t="s">
        <v>1527</v>
      </c>
      <c r="C499" s="5" t="s">
        <v>97</v>
      </c>
      <c r="D499" s="5" t="s">
        <v>3127</v>
      </c>
      <c r="E499" s="5" t="s">
        <v>3128</v>
      </c>
      <c r="F499" s="5" t="s">
        <v>3129</v>
      </c>
      <c r="G499" s="5" t="s">
        <v>2106</v>
      </c>
      <c r="J499" s="5" t="s">
        <v>3294</v>
      </c>
    </row>
    <row r="500" spans="1:10">
      <c r="A500" s="5">
        <v>499</v>
      </c>
      <c r="B500" s="5" t="s">
        <v>1527</v>
      </c>
      <c r="C500" s="5" t="s">
        <v>97</v>
      </c>
      <c r="D500" s="5" t="s">
        <v>3130</v>
      </c>
      <c r="E500" s="5" t="s">
        <v>3131</v>
      </c>
      <c r="F500" s="5" t="s">
        <v>3132</v>
      </c>
      <c r="G500" s="5" t="s">
        <v>1559</v>
      </c>
      <c r="H500" s="5" t="s">
        <v>3133</v>
      </c>
      <c r="J500" s="5" t="s">
        <v>3294</v>
      </c>
    </row>
    <row r="501" spans="1:10">
      <c r="A501" s="5">
        <v>500</v>
      </c>
      <c r="B501" s="5" t="s">
        <v>1527</v>
      </c>
      <c r="C501" s="5" t="s">
        <v>97</v>
      </c>
      <c r="D501" s="5" t="s">
        <v>3134</v>
      </c>
      <c r="E501" s="5" t="s">
        <v>3135</v>
      </c>
      <c r="F501" s="5" t="s">
        <v>3136</v>
      </c>
      <c r="G501" s="5" t="s">
        <v>1664</v>
      </c>
      <c r="J501" s="5" t="s">
        <v>3294</v>
      </c>
    </row>
    <row r="502" spans="1:10">
      <c r="A502" s="5">
        <v>501</v>
      </c>
      <c r="B502" s="5" t="s">
        <v>1527</v>
      </c>
      <c r="C502" s="5" t="s">
        <v>97</v>
      </c>
      <c r="D502" s="5" t="s">
        <v>3137</v>
      </c>
      <c r="E502" s="5" t="s">
        <v>3138</v>
      </c>
      <c r="F502" s="5" t="s">
        <v>3139</v>
      </c>
      <c r="G502" s="5" t="s">
        <v>1563</v>
      </c>
      <c r="J502" s="5" t="s">
        <v>3294</v>
      </c>
    </row>
    <row r="503" spans="1:10">
      <c r="A503" s="5">
        <v>502</v>
      </c>
      <c r="B503" s="5" t="s">
        <v>1527</v>
      </c>
      <c r="C503" s="5" t="s">
        <v>97</v>
      </c>
      <c r="D503" s="5" t="s">
        <v>3140</v>
      </c>
      <c r="E503" s="5" t="s">
        <v>3141</v>
      </c>
      <c r="F503" s="5" t="s">
        <v>3142</v>
      </c>
      <c r="G503" s="5" t="s">
        <v>1574</v>
      </c>
      <c r="J503" s="5" t="s">
        <v>3294</v>
      </c>
    </row>
    <row r="504" spans="1:10">
      <c r="A504" s="5">
        <v>503</v>
      </c>
      <c r="B504" s="5" t="s">
        <v>1527</v>
      </c>
      <c r="C504" s="5" t="s">
        <v>97</v>
      </c>
      <c r="D504" s="5" t="s">
        <v>3143</v>
      </c>
      <c r="E504" s="5" t="s">
        <v>3144</v>
      </c>
      <c r="F504" s="5" t="s">
        <v>1577</v>
      </c>
      <c r="G504" s="5" t="s">
        <v>3145</v>
      </c>
      <c r="J504" s="5" t="s">
        <v>3294</v>
      </c>
    </row>
    <row r="505" spans="1:10">
      <c r="A505" s="5">
        <v>504</v>
      </c>
      <c r="B505" s="5" t="s">
        <v>1527</v>
      </c>
      <c r="C505" s="5" t="s">
        <v>97</v>
      </c>
      <c r="D505" s="5" t="s">
        <v>3146</v>
      </c>
      <c r="E505" s="5" t="s">
        <v>3147</v>
      </c>
      <c r="F505" s="5" t="s">
        <v>3148</v>
      </c>
      <c r="G505" s="5" t="s">
        <v>1539</v>
      </c>
      <c r="H505" s="5" t="s">
        <v>3149</v>
      </c>
      <c r="J505" s="5" t="s">
        <v>3294</v>
      </c>
    </row>
    <row r="506" spans="1:10">
      <c r="A506" s="5">
        <v>505</v>
      </c>
      <c r="B506" s="5" t="s">
        <v>1527</v>
      </c>
      <c r="C506" s="5" t="s">
        <v>97</v>
      </c>
      <c r="D506" s="5" t="s">
        <v>3150</v>
      </c>
      <c r="E506" s="5" t="s">
        <v>3151</v>
      </c>
      <c r="F506" s="5" t="s">
        <v>3152</v>
      </c>
      <c r="G506" s="5" t="s">
        <v>2058</v>
      </c>
      <c r="J506" s="5" t="s">
        <v>3294</v>
      </c>
    </row>
    <row r="507" spans="1:10">
      <c r="A507" s="5">
        <v>506</v>
      </c>
      <c r="B507" s="5" t="s">
        <v>1527</v>
      </c>
      <c r="C507" s="5" t="s">
        <v>97</v>
      </c>
      <c r="D507" s="5" t="s">
        <v>3153</v>
      </c>
      <c r="E507" s="5" t="s">
        <v>3154</v>
      </c>
      <c r="F507" s="5" t="s">
        <v>3155</v>
      </c>
      <c r="G507" s="5" t="s">
        <v>1603</v>
      </c>
      <c r="J507" s="5" t="s">
        <v>3294</v>
      </c>
    </row>
    <row r="508" spans="1:10">
      <c r="A508" s="5">
        <v>507</v>
      </c>
      <c r="B508" s="5" t="s">
        <v>1527</v>
      </c>
      <c r="C508" s="5" t="s">
        <v>97</v>
      </c>
      <c r="D508" s="5" t="s">
        <v>3156</v>
      </c>
      <c r="E508" s="5" t="s">
        <v>3157</v>
      </c>
      <c r="F508" s="5" t="s">
        <v>3158</v>
      </c>
      <c r="G508" s="5" t="s">
        <v>1582</v>
      </c>
      <c r="J508" s="5" t="s">
        <v>3294</v>
      </c>
    </row>
    <row r="509" spans="1:10">
      <c r="A509" s="5">
        <v>508</v>
      </c>
      <c r="B509" s="5" t="s">
        <v>1527</v>
      </c>
      <c r="C509" s="5" t="s">
        <v>97</v>
      </c>
      <c r="D509" s="5" t="s">
        <v>3159</v>
      </c>
      <c r="E509" s="5" t="s">
        <v>3160</v>
      </c>
      <c r="F509" s="5" t="s">
        <v>3161</v>
      </c>
      <c r="G509" s="5" t="s">
        <v>3162</v>
      </c>
      <c r="J509" s="5" t="s">
        <v>3294</v>
      </c>
    </row>
    <row r="510" spans="1:10">
      <c r="A510" s="5">
        <v>509</v>
      </c>
      <c r="B510" s="5" t="s">
        <v>1527</v>
      </c>
      <c r="C510" s="5" t="s">
        <v>97</v>
      </c>
      <c r="D510" s="5" t="s">
        <v>3163</v>
      </c>
      <c r="E510" s="5" t="s">
        <v>3164</v>
      </c>
      <c r="F510" s="5" t="s">
        <v>3165</v>
      </c>
      <c r="G510" s="5" t="s">
        <v>1664</v>
      </c>
      <c r="H510" s="5" t="s">
        <v>3166</v>
      </c>
      <c r="J510" s="5" t="s">
        <v>3294</v>
      </c>
    </row>
    <row r="511" spans="1:10">
      <c r="A511" s="5">
        <v>510</v>
      </c>
      <c r="B511" s="5" t="s">
        <v>1527</v>
      </c>
      <c r="C511" s="5" t="s">
        <v>97</v>
      </c>
      <c r="D511" s="5" t="s">
        <v>3167</v>
      </c>
      <c r="E511" s="5" t="s">
        <v>3168</v>
      </c>
      <c r="F511" s="5" t="s">
        <v>3169</v>
      </c>
      <c r="G511" s="5" t="s">
        <v>1535</v>
      </c>
      <c r="J511" s="5" t="s">
        <v>3294</v>
      </c>
    </row>
    <row r="512" spans="1:10">
      <c r="A512" s="5">
        <v>511</v>
      </c>
      <c r="B512" s="5" t="s">
        <v>1527</v>
      </c>
      <c r="C512" s="5" t="s">
        <v>97</v>
      </c>
      <c r="D512" s="5" t="s">
        <v>3170</v>
      </c>
      <c r="E512" s="5" t="s">
        <v>3171</v>
      </c>
      <c r="F512" s="5" t="s">
        <v>3172</v>
      </c>
      <c r="G512" s="5" t="s">
        <v>1582</v>
      </c>
      <c r="J512" s="5" t="s">
        <v>3294</v>
      </c>
    </row>
    <row r="513" spans="1:10">
      <c r="A513" s="5">
        <v>512</v>
      </c>
      <c r="B513" s="5" t="s">
        <v>1527</v>
      </c>
      <c r="C513" s="5" t="s">
        <v>97</v>
      </c>
      <c r="D513" s="5" t="s">
        <v>3173</v>
      </c>
      <c r="E513" s="5" t="s">
        <v>3174</v>
      </c>
      <c r="F513" s="5" t="s">
        <v>3175</v>
      </c>
      <c r="G513" s="5" t="s">
        <v>1935</v>
      </c>
      <c r="J513" s="5" t="s">
        <v>3294</v>
      </c>
    </row>
    <row r="514" spans="1:10">
      <c r="A514" s="5">
        <v>513</v>
      </c>
      <c r="B514" s="5" t="s">
        <v>1527</v>
      </c>
      <c r="C514" s="5" t="s">
        <v>97</v>
      </c>
      <c r="D514" s="5" t="s">
        <v>3176</v>
      </c>
      <c r="E514" s="5" t="s">
        <v>3177</v>
      </c>
      <c r="F514" s="5" t="s">
        <v>3178</v>
      </c>
      <c r="G514" s="5" t="s">
        <v>2102</v>
      </c>
      <c r="J514" s="5" t="s">
        <v>3294</v>
      </c>
    </row>
    <row r="515" spans="1:10">
      <c r="A515" s="5">
        <v>514</v>
      </c>
      <c r="B515" s="5" t="s">
        <v>1527</v>
      </c>
      <c r="C515" s="5" t="s">
        <v>97</v>
      </c>
      <c r="D515" s="5" t="s">
        <v>3179</v>
      </c>
      <c r="E515" s="5" t="s">
        <v>3180</v>
      </c>
      <c r="F515" s="5" t="s">
        <v>3181</v>
      </c>
      <c r="G515" s="5" t="s">
        <v>1544</v>
      </c>
      <c r="H515" s="5" t="s">
        <v>3182</v>
      </c>
      <c r="J515" s="5" t="s">
        <v>3294</v>
      </c>
    </row>
    <row r="516" spans="1:10">
      <c r="A516" s="5">
        <v>515</v>
      </c>
      <c r="B516" s="5" t="s">
        <v>1527</v>
      </c>
      <c r="C516" s="5" t="s">
        <v>97</v>
      </c>
      <c r="D516" s="5" t="s">
        <v>3183</v>
      </c>
      <c r="E516" s="5" t="s">
        <v>3184</v>
      </c>
      <c r="F516" s="5" t="s">
        <v>3185</v>
      </c>
      <c r="G516" s="5" t="s">
        <v>1836</v>
      </c>
      <c r="J516" s="5" t="s">
        <v>3294</v>
      </c>
    </row>
    <row r="517" spans="1:10">
      <c r="A517" s="5">
        <v>516</v>
      </c>
      <c r="B517" s="5" t="s">
        <v>1527</v>
      </c>
      <c r="C517" s="5" t="s">
        <v>97</v>
      </c>
      <c r="D517" s="5" t="s">
        <v>3186</v>
      </c>
      <c r="E517" s="5" t="s">
        <v>3187</v>
      </c>
      <c r="F517" s="5" t="s">
        <v>3188</v>
      </c>
      <c r="G517" s="5" t="s">
        <v>1582</v>
      </c>
      <c r="J517" s="5" t="s">
        <v>3294</v>
      </c>
    </row>
    <row r="518" spans="1:10">
      <c r="A518" s="5">
        <v>517</v>
      </c>
      <c r="B518" s="5" t="s">
        <v>1527</v>
      </c>
      <c r="C518" s="5" t="s">
        <v>97</v>
      </c>
      <c r="D518" s="5" t="s">
        <v>3189</v>
      </c>
      <c r="E518" s="5" t="s">
        <v>3190</v>
      </c>
      <c r="F518" s="5" t="s">
        <v>3191</v>
      </c>
      <c r="G518" s="5" t="s">
        <v>1836</v>
      </c>
      <c r="J518" s="5" t="s">
        <v>3294</v>
      </c>
    </row>
    <row r="519" spans="1:10">
      <c r="A519" s="5">
        <v>518</v>
      </c>
      <c r="B519" s="5" t="s">
        <v>1527</v>
      </c>
      <c r="C519" s="5" t="s">
        <v>97</v>
      </c>
      <c r="D519" s="5" t="s">
        <v>3192</v>
      </c>
      <c r="E519" s="5" t="s">
        <v>3193</v>
      </c>
      <c r="F519" s="5" t="s">
        <v>3194</v>
      </c>
      <c r="G519" s="5" t="s">
        <v>1918</v>
      </c>
      <c r="J519" s="5" t="s">
        <v>3294</v>
      </c>
    </row>
    <row r="520" spans="1:10">
      <c r="A520" s="5">
        <v>519</v>
      </c>
      <c r="B520" s="5" t="s">
        <v>1527</v>
      </c>
      <c r="C520" s="5" t="s">
        <v>97</v>
      </c>
      <c r="D520" s="5" t="s">
        <v>3195</v>
      </c>
      <c r="E520" s="5" t="s">
        <v>3196</v>
      </c>
      <c r="F520" s="5" t="s">
        <v>3197</v>
      </c>
      <c r="G520" s="5" t="s">
        <v>1968</v>
      </c>
      <c r="J520" s="5" t="s">
        <v>3294</v>
      </c>
    </row>
    <row r="521" spans="1:10">
      <c r="A521" s="5">
        <v>520</v>
      </c>
      <c r="B521" s="5" t="s">
        <v>1527</v>
      </c>
      <c r="C521" s="5" t="s">
        <v>97</v>
      </c>
      <c r="D521" s="5" t="s">
        <v>3198</v>
      </c>
      <c r="E521" s="5" t="s">
        <v>3199</v>
      </c>
      <c r="F521" s="5" t="s">
        <v>3200</v>
      </c>
      <c r="G521" s="5" t="s">
        <v>1757</v>
      </c>
      <c r="H521" s="5" t="s">
        <v>3201</v>
      </c>
      <c r="J521" s="5" t="s">
        <v>3294</v>
      </c>
    </row>
    <row r="522" spans="1:10">
      <c r="A522" s="5">
        <v>521</v>
      </c>
      <c r="B522" s="5" t="s">
        <v>1527</v>
      </c>
      <c r="C522" s="5" t="s">
        <v>97</v>
      </c>
      <c r="D522" s="5" t="s">
        <v>3202</v>
      </c>
      <c r="E522" s="5" t="s">
        <v>3203</v>
      </c>
      <c r="F522" s="5" t="s">
        <v>3204</v>
      </c>
      <c r="G522" s="5" t="s">
        <v>1757</v>
      </c>
      <c r="J522" s="5" t="s">
        <v>3294</v>
      </c>
    </row>
    <row r="523" spans="1:10">
      <c r="A523" s="5">
        <v>522</v>
      </c>
      <c r="B523" s="5" t="s">
        <v>1527</v>
      </c>
      <c r="C523" s="5" t="s">
        <v>97</v>
      </c>
      <c r="D523" s="5" t="s">
        <v>3205</v>
      </c>
      <c r="E523" s="5" t="s">
        <v>3206</v>
      </c>
      <c r="F523" s="5" t="s">
        <v>3207</v>
      </c>
      <c r="G523" s="5" t="s">
        <v>1806</v>
      </c>
      <c r="J523" s="5" t="s">
        <v>3294</v>
      </c>
    </row>
    <row r="524" spans="1:10">
      <c r="A524" s="5">
        <v>523</v>
      </c>
      <c r="B524" s="5" t="s">
        <v>1527</v>
      </c>
      <c r="C524" s="5" t="s">
        <v>97</v>
      </c>
      <c r="D524" s="5" t="s">
        <v>3208</v>
      </c>
      <c r="E524" s="5" t="s">
        <v>3209</v>
      </c>
      <c r="F524" s="5" t="s">
        <v>3210</v>
      </c>
      <c r="G524" s="5" t="s">
        <v>1559</v>
      </c>
      <c r="J524" s="5" t="s">
        <v>3294</v>
      </c>
    </row>
    <row r="525" spans="1:10">
      <c r="A525" s="5">
        <v>524</v>
      </c>
      <c r="B525" s="5" t="s">
        <v>1527</v>
      </c>
      <c r="C525" s="5" t="s">
        <v>97</v>
      </c>
      <c r="D525" s="5" t="s">
        <v>3211</v>
      </c>
      <c r="E525" s="5" t="s">
        <v>3212</v>
      </c>
      <c r="F525" s="5" t="s">
        <v>3213</v>
      </c>
      <c r="G525" s="5" t="s">
        <v>3145</v>
      </c>
      <c r="J525" s="5" t="s">
        <v>3294</v>
      </c>
    </row>
    <row r="526" spans="1:10">
      <c r="A526" s="5">
        <v>525</v>
      </c>
      <c r="B526" s="5" t="s">
        <v>1527</v>
      </c>
      <c r="C526" s="5" t="s">
        <v>97</v>
      </c>
      <c r="D526" s="5" t="s">
        <v>3214</v>
      </c>
      <c r="E526" s="5" t="s">
        <v>3212</v>
      </c>
      <c r="F526" s="5" t="s">
        <v>3213</v>
      </c>
      <c r="G526" s="5" t="s">
        <v>1697</v>
      </c>
      <c r="J526" s="5" t="s">
        <v>3294</v>
      </c>
    </row>
    <row r="527" spans="1:10">
      <c r="A527" s="5">
        <v>526</v>
      </c>
      <c r="B527" s="5" t="s">
        <v>1527</v>
      </c>
      <c r="C527" s="5" t="s">
        <v>97</v>
      </c>
      <c r="D527" s="5" t="s">
        <v>3215</v>
      </c>
      <c r="E527" s="5" t="s">
        <v>3216</v>
      </c>
      <c r="F527" s="5" t="s">
        <v>3217</v>
      </c>
      <c r="G527" s="5" t="s">
        <v>1947</v>
      </c>
      <c r="J527" s="5" t="s">
        <v>3294</v>
      </c>
    </row>
    <row r="528" spans="1:10">
      <c r="A528" s="5">
        <v>527</v>
      </c>
      <c r="B528" s="5" t="s">
        <v>1527</v>
      </c>
      <c r="C528" s="5" t="s">
        <v>97</v>
      </c>
      <c r="D528" s="5" t="s">
        <v>3218</v>
      </c>
      <c r="E528" s="5" t="s">
        <v>3219</v>
      </c>
      <c r="F528" s="5" t="s">
        <v>3220</v>
      </c>
      <c r="G528" s="5" t="s">
        <v>1715</v>
      </c>
      <c r="J528" s="5" t="s">
        <v>3294</v>
      </c>
    </row>
    <row r="529" spans="1:10">
      <c r="A529" s="5">
        <v>528</v>
      </c>
      <c r="B529" s="5" t="s">
        <v>1527</v>
      </c>
      <c r="C529" s="5" t="s">
        <v>97</v>
      </c>
      <c r="D529" s="5" t="s">
        <v>3221</v>
      </c>
      <c r="E529" s="5" t="s">
        <v>3222</v>
      </c>
      <c r="F529" s="5" t="s">
        <v>3223</v>
      </c>
      <c r="G529" s="5" t="s">
        <v>1603</v>
      </c>
      <c r="J529" s="5" t="s">
        <v>3294</v>
      </c>
    </row>
    <row r="530" spans="1:10">
      <c r="A530" s="5">
        <v>529</v>
      </c>
      <c r="B530" s="5" t="s">
        <v>1527</v>
      </c>
      <c r="C530" s="5" t="s">
        <v>97</v>
      </c>
      <c r="D530" s="5" t="s">
        <v>3224</v>
      </c>
      <c r="E530" s="5" t="s">
        <v>3225</v>
      </c>
      <c r="F530" s="5" t="s">
        <v>3226</v>
      </c>
      <c r="G530" s="5" t="s">
        <v>1705</v>
      </c>
      <c r="J530" s="5" t="s">
        <v>3294</v>
      </c>
    </row>
    <row r="531" spans="1:10">
      <c r="A531" s="5">
        <v>530</v>
      </c>
      <c r="B531" s="5" t="s">
        <v>1527</v>
      </c>
      <c r="C531" s="5" t="s">
        <v>97</v>
      </c>
      <c r="D531" s="5" t="s">
        <v>3227</v>
      </c>
      <c r="E531" s="5" t="s">
        <v>3228</v>
      </c>
      <c r="F531" s="5" t="s">
        <v>3229</v>
      </c>
      <c r="G531" s="5" t="s">
        <v>3230</v>
      </c>
      <c r="J531" s="5" t="s">
        <v>3294</v>
      </c>
    </row>
    <row r="532" spans="1:10">
      <c r="A532" s="5">
        <v>531</v>
      </c>
      <c r="B532" s="5" t="s">
        <v>1527</v>
      </c>
      <c r="C532" s="5" t="s">
        <v>97</v>
      </c>
      <c r="D532" s="5" t="s">
        <v>3231</v>
      </c>
      <c r="E532" s="5" t="s">
        <v>3232</v>
      </c>
      <c r="F532" s="5" t="s">
        <v>3233</v>
      </c>
      <c r="G532" s="5" t="s">
        <v>1539</v>
      </c>
      <c r="J532" s="5" t="s">
        <v>3294</v>
      </c>
    </row>
    <row r="533" spans="1:10">
      <c r="A533" s="5">
        <v>532</v>
      </c>
      <c r="B533" s="5" t="s">
        <v>1527</v>
      </c>
      <c r="C533" s="5" t="s">
        <v>97</v>
      </c>
      <c r="D533" s="5" t="s">
        <v>3234</v>
      </c>
      <c r="E533" s="5" t="s">
        <v>3235</v>
      </c>
      <c r="F533" s="5" t="s">
        <v>3236</v>
      </c>
      <c r="G533" s="5" t="s">
        <v>1589</v>
      </c>
      <c r="J533" s="5" t="s">
        <v>3294</v>
      </c>
    </row>
    <row r="534" spans="1:10">
      <c r="A534" s="5">
        <v>533</v>
      </c>
      <c r="B534" s="5" t="s">
        <v>1527</v>
      </c>
      <c r="C534" s="5" t="s">
        <v>97</v>
      </c>
      <c r="D534" s="5" t="s">
        <v>3237</v>
      </c>
      <c r="E534" s="5" t="s">
        <v>3238</v>
      </c>
      <c r="F534" s="5" t="s">
        <v>3239</v>
      </c>
      <c r="G534" s="5" t="s">
        <v>1715</v>
      </c>
      <c r="H534" s="5" t="s">
        <v>3240</v>
      </c>
      <c r="J534" s="5" t="s">
        <v>3294</v>
      </c>
    </row>
    <row r="535" spans="1:10">
      <c r="A535" s="5">
        <v>534</v>
      </c>
      <c r="B535" s="5" t="s">
        <v>1527</v>
      </c>
      <c r="C535" s="5" t="s">
        <v>97</v>
      </c>
      <c r="D535" s="5" t="s">
        <v>3241</v>
      </c>
      <c r="E535" s="5" t="s">
        <v>3242</v>
      </c>
      <c r="F535" s="5" t="s">
        <v>3243</v>
      </c>
      <c r="G535" s="5" t="s">
        <v>1961</v>
      </c>
      <c r="J535" s="5" t="s">
        <v>3294</v>
      </c>
    </row>
    <row r="536" spans="1:10">
      <c r="A536" s="5">
        <v>535</v>
      </c>
      <c r="B536" s="5" t="s">
        <v>1527</v>
      </c>
      <c r="C536" s="5" t="s">
        <v>97</v>
      </c>
      <c r="D536" s="5" t="s">
        <v>3244</v>
      </c>
      <c r="E536" s="5" t="s">
        <v>3245</v>
      </c>
      <c r="F536" s="5" t="s">
        <v>3246</v>
      </c>
      <c r="G536" s="5" t="s">
        <v>1836</v>
      </c>
      <c r="H536" s="5" t="s">
        <v>3247</v>
      </c>
      <c r="J536" s="5" t="s">
        <v>3294</v>
      </c>
    </row>
    <row r="537" spans="1:10">
      <c r="A537" s="5">
        <v>536</v>
      </c>
      <c r="B537" s="5" t="s">
        <v>1527</v>
      </c>
      <c r="C537" s="5" t="s">
        <v>97</v>
      </c>
      <c r="D537" s="5" t="s">
        <v>3248</v>
      </c>
      <c r="E537" s="5" t="s">
        <v>3249</v>
      </c>
      <c r="F537" s="5" t="s">
        <v>3250</v>
      </c>
      <c r="G537" s="5" t="s">
        <v>3251</v>
      </c>
      <c r="J537" s="5" t="s">
        <v>3294</v>
      </c>
    </row>
    <row r="538" spans="1:10">
      <c r="A538" s="5">
        <v>537</v>
      </c>
      <c r="B538" s="5" t="s">
        <v>1527</v>
      </c>
      <c r="C538" s="5" t="s">
        <v>97</v>
      </c>
      <c r="D538" s="5" t="s">
        <v>3252</v>
      </c>
      <c r="E538" s="5" t="s">
        <v>3253</v>
      </c>
      <c r="F538" s="5" t="s">
        <v>3254</v>
      </c>
      <c r="G538" s="5" t="s">
        <v>2023</v>
      </c>
      <c r="J538" s="5" t="s">
        <v>3294</v>
      </c>
    </row>
    <row r="539" spans="1:10">
      <c r="A539" s="5">
        <v>538</v>
      </c>
      <c r="B539" s="5" t="s">
        <v>1527</v>
      </c>
      <c r="C539" s="5" t="s">
        <v>97</v>
      </c>
      <c r="D539" s="5" t="s">
        <v>3255</v>
      </c>
      <c r="E539" s="5" t="s">
        <v>3256</v>
      </c>
      <c r="F539" s="5" t="s">
        <v>3257</v>
      </c>
      <c r="G539" s="5" t="s">
        <v>1791</v>
      </c>
      <c r="H539" s="5" t="s">
        <v>3240</v>
      </c>
      <c r="J539" s="5" t="s">
        <v>3294</v>
      </c>
    </row>
    <row r="540" spans="1:10">
      <c r="A540" s="5">
        <v>539</v>
      </c>
      <c r="B540" s="5" t="s">
        <v>1527</v>
      </c>
      <c r="C540" s="5" t="s">
        <v>97</v>
      </c>
      <c r="D540" s="5" t="s">
        <v>3258</v>
      </c>
      <c r="E540" s="5" t="s">
        <v>3259</v>
      </c>
      <c r="F540" s="5" t="s">
        <v>3260</v>
      </c>
      <c r="G540" s="5" t="s">
        <v>1791</v>
      </c>
      <c r="J540" s="5" t="s">
        <v>3294</v>
      </c>
    </row>
    <row r="541" spans="1:10">
      <c r="A541" s="5">
        <v>540</v>
      </c>
      <c r="B541" s="5" t="s">
        <v>1527</v>
      </c>
      <c r="C541" s="5" t="s">
        <v>97</v>
      </c>
      <c r="D541" s="5" t="s">
        <v>3261</v>
      </c>
      <c r="E541" s="5" t="s">
        <v>3262</v>
      </c>
      <c r="F541" s="5" t="s">
        <v>3263</v>
      </c>
      <c r="G541" s="5" t="s">
        <v>2023</v>
      </c>
      <c r="J541" s="5" t="s">
        <v>3294</v>
      </c>
    </row>
    <row r="542" spans="1:10">
      <c r="A542" s="5">
        <v>541</v>
      </c>
      <c r="B542" s="5" t="s">
        <v>1527</v>
      </c>
      <c r="C542" s="5" t="s">
        <v>97</v>
      </c>
      <c r="D542" s="5" t="s">
        <v>3264</v>
      </c>
      <c r="E542" s="5" t="s">
        <v>3265</v>
      </c>
      <c r="F542" s="5" t="s">
        <v>3266</v>
      </c>
      <c r="G542" s="5" t="s">
        <v>1836</v>
      </c>
      <c r="H542" s="5" t="s">
        <v>3267</v>
      </c>
      <c r="J542" s="5" t="s">
        <v>3294</v>
      </c>
    </row>
    <row r="543" spans="1:10">
      <c r="A543" s="5">
        <v>542</v>
      </c>
      <c r="B543" s="5" t="s">
        <v>1527</v>
      </c>
      <c r="C543" s="5" t="s">
        <v>97</v>
      </c>
      <c r="D543" s="5" t="s">
        <v>3268</v>
      </c>
      <c r="E543" s="5" t="s">
        <v>3269</v>
      </c>
      <c r="F543" s="5" t="s">
        <v>3270</v>
      </c>
      <c r="G543" s="5" t="s">
        <v>1582</v>
      </c>
      <c r="J543" s="5" t="s">
        <v>3294</v>
      </c>
    </row>
    <row r="544" spans="1:10">
      <c r="A544" s="5">
        <v>543</v>
      </c>
      <c r="B544" s="5" t="s">
        <v>1527</v>
      </c>
      <c r="C544" s="5" t="s">
        <v>97</v>
      </c>
      <c r="D544" s="5" t="s">
        <v>3271</v>
      </c>
      <c r="E544" s="5" t="s">
        <v>3272</v>
      </c>
      <c r="F544" s="5" t="s">
        <v>3273</v>
      </c>
      <c r="G544" s="5" t="s">
        <v>2836</v>
      </c>
      <c r="J544" s="5" t="s">
        <v>3294</v>
      </c>
    </row>
    <row r="545" spans="1:10">
      <c r="A545" s="5">
        <v>544</v>
      </c>
      <c r="B545" s="5" t="s">
        <v>1527</v>
      </c>
      <c r="C545" s="5" t="s">
        <v>97</v>
      </c>
      <c r="D545" s="5" t="s">
        <v>3274</v>
      </c>
      <c r="E545" s="5" t="s">
        <v>3275</v>
      </c>
      <c r="F545" s="5" t="s">
        <v>3276</v>
      </c>
      <c r="G545" s="5" t="s">
        <v>3277</v>
      </c>
      <c r="J545" s="5" t="s">
        <v>3294</v>
      </c>
    </row>
    <row r="546" spans="1:10">
      <c r="A546" s="5">
        <v>545</v>
      </c>
      <c r="B546" s="5" t="s">
        <v>1527</v>
      </c>
      <c r="C546" s="5" t="s">
        <v>97</v>
      </c>
      <c r="D546" s="5" t="s">
        <v>3278</v>
      </c>
      <c r="E546" s="5" t="s">
        <v>3279</v>
      </c>
      <c r="F546" s="5" t="s">
        <v>3280</v>
      </c>
      <c r="G546" s="5" t="s">
        <v>3281</v>
      </c>
      <c r="J546" s="5" t="s">
        <v>3294</v>
      </c>
    </row>
    <row r="547" spans="1:10">
      <c r="A547" s="5">
        <v>546</v>
      </c>
      <c r="B547" s="5" t="s">
        <v>1527</v>
      </c>
      <c r="C547" s="5" t="s">
        <v>97</v>
      </c>
      <c r="D547" s="5" t="s">
        <v>3282</v>
      </c>
      <c r="E547" s="5" t="s">
        <v>3283</v>
      </c>
      <c r="F547" s="5" t="s">
        <v>1530</v>
      </c>
      <c r="G547" s="5" t="s">
        <v>3284</v>
      </c>
      <c r="J547" s="5" t="s">
        <v>3294</v>
      </c>
    </row>
    <row r="548" spans="1:10">
      <c r="A548" s="5">
        <v>547</v>
      </c>
      <c r="B548" s="5" t="s">
        <v>1527</v>
      </c>
      <c r="C548" s="5" t="s">
        <v>97</v>
      </c>
      <c r="D548" s="5" t="s">
        <v>3285</v>
      </c>
      <c r="E548" s="5" t="s">
        <v>3286</v>
      </c>
      <c r="F548" s="5" t="s">
        <v>1530</v>
      </c>
      <c r="G548" s="5" t="s">
        <v>3287</v>
      </c>
      <c r="J548" s="5" t="s">
        <v>3294</v>
      </c>
    </row>
    <row r="549" spans="1:10">
      <c r="A549" s="5">
        <v>548</v>
      </c>
      <c r="B549" s="5" t="s">
        <v>1527</v>
      </c>
      <c r="C549" s="5" t="s">
        <v>97</v>
      </c>
      <c r="D549" s="5" t="s">
        <v>3288</v>
      </c>
      <c r="E549" s="5" t="s">
        <v>3289</v>
      </c>
      <c r="F549" s="5" t="s">
        <v>3290</v>
      </c>
      <c r="G549" s="5" t="s">
        <v>3162</v>
      </c>
      <c r="J549" s="5" t="s">
        <v>3294</v>
      </c>
    </row>
    <row r="550" spans="1:10">
      <c r="A550" s="5">
        <v>549</v>
      </c>
      <c r="B550" s="5" t="s">
        <v>1527</v>
      </c>
      <c r="C550" s="5" t="s">
        <v>97</v>
      </c>
      <c r="D550" s="5" t="s">
        <v>3291</v>
      </c>
      <c r="E550" s="5" t="s">
        <v>3292</v>
      </c>
      <c r="F550" s="5" t="s">
        <v>1530</v>
      </c>
      <c r="G550" s="5" t="s">
        <v>3293</v>
      </c>
      <c r="J550" s="5" t="s">
        <v>3294</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List01">
    <tabColor rgb="FFCCCCFF"/>
    <pageSetUpPr fitToPage="1"/>
  </sheetPr>
  <dimension ref="A1:IV20"/>
  <sheetViews>
    <sheetView showGridLines="0" topLeftCell="C3" zoomScaleNormal="100" workbookViewId="0">
      <selection activeCell="E44" sqref="E44"/>
    </sheetView>
  </sheetViews>
  <sheetFormatPr defaultRowHeight="14.25"/>
  <cols>
    <col min="1" max="1" width="9.140625" style="125" hidden="1" customWidth="1"/>
    <col min="2" max="2" width="9.140625" style="36" hidden="1" customWidth="1"/>
    <col min="3" max="3" width="3.7109375" style="231"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1" hidden="1" customWidth="1"/>
    <col min="14" max="16" width="9.140625" style="211" hidden="1" customWidth="1"/>
    <col min="17" max="17" width="25.7109375" style="358" hidden="1" customWidth="1"/>
    <col min="18" max="18" width="14.42578125" style="211" hidden="1" customWidth="1"/>
    <col min="19" max="22" width="9.140625" style="355"/>
    <col min="23" max="16384" width="9.140625" style="36"/>
  </cols>
  <sheetData>
    <row r="1" spans="1:256" s="202" customFormat="1" ht="16.5" hidden="1" customHeight="1">
      <c r="C1" s="349"/>
      <c r="H1" s="349"/>
      <c r="I1" s="349"/>
      <c r="J1" s="349"/>
      <c r="K1" s="349" t="s">
        <v>515</v>
      </c>
      <c r="L1" s="359" t="s">
        <v>401</v>
      </c>
      <c r="M1" s="394" t="s">
        <v>514</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29"/>
      <c r="D3" s="100"/>
      <c r="E3" s="100"/>
      <c r="F3" s="100"/>
      <c r="G3" s="100"/>
      <c r="H3" s="100"/>
      <c r="I3" s="100"/>
      <c r="J3" s="100"/>
      <c r="K3" s="100"/>
      <c r="L3" s="232"/>
      <c r="M3" s="211"/>
      <c r="N3" s="211"/>
      <c r="O3" s="211"/>
      <c r="P3" s="211"/>
      <c r="Q3" s="358"/>
      <c r="R3" s="211"/>
      <c r="S3" s="355"/>
      <c r="T3" s="355"/>
      <c r="U3" s="355"/>
      <c r="V3" s="355"/>
    </row>
    <row r="4" spans="1:256" s="126" customFormat="1" ht="22.5">
      <c r="A4" s="125"/>
      <c r="B4" s="36"/>
      <c r="C4" s="229"/>
      <c r="D4" s="1160" t="s">
        <v>397</v>
      </c>
      <c r="E4" s="1161"/>
      <c r="F4" s="1161"/>
      <c r="G4" s="1161"/>
      <c r="H4" s="1162"/>
      <c r="I4" s="434"/>
      <c r="M4" s="211"/>
      <c r="N4" s="211"/>
      <c r="O4" s="211"/>
      <c r="P4" s="211"/>
      <c r="Q4" s="358"/>
      <c r="R4" s="211"/>
      <c r="S4" s="355"/>
      <c r="T4" s="355"/>
      <c r="U4" s="355"/>
      <c r="V4" s="355"/>
    </row>
    <row r="5" spans="1:256" s="126" customFormat="1" ht="3" hidden="1" customHeight="1">
      <c r="A5" s="125"/>
      <c r="B5" s="36"/>
      <c r="C5" s="229"/>
      <c r="D5" s="100"/>
      <c r="E5" s="100"/>
      <c r="F5" s="100"/>
      <c r="G5" s="100"/>
      <c r="H5" s="233"/>
      <c r="I5" s="233"/>
      <c r="J5" s="233"/>
      <c r="K5" s="233"/>
      <c r="L5" s="234"/>
      <c r="M5" s="211"/>
      <c r="N5" s="211"/>
      <c r="O5" s="211"/>
      <c r="P5" s="211"/>
      <c r="Q5" s="358"/>
      <c r="R5" s="211"/>
      <c r="S5" s="355"/>
      <c r="T5" s="355"/>
      <c r="U5" s="355"/>
      <c r="V5" s="355"/>
    </row>
    <row r="6" spans="1:256" s="126" customFormat="1" ht="20.100000000000001" hidden="1" customHeight="1">
      <c r="A6" s="235"/>
      <c r="B6" s="235"/>
      <c r="C6" s="229"/>
      <c r="D6" s="1163"/>
      <c r="E6" s="1163"/>
      <c r="F6" s="1164" t="s">
        <v>84</v>
      </c>
      <c r="G6" s="1164"/>
      <c r="H6" s="233"/>
      <c r="I6" s="233"/>
      <c r="J6" s="236"/>
      <c r="K6" s="237"/>
      <c r="L6" s="237"/>
      <c r="M6" s="211"/>
      <c r="N6" s="211"/>
      <c r="O6" s="211"/>
      <c r="P6" s="211"/>
      <c r="Q6" s="358"/>
      <c r="R6" s="211"/>
      <c r="S6" s="355"/>
      <c r="T6" s="355"/>
      <c r="U6" s="355"/>
      <c r="V6" s="355"/>
    </row>
    <row r="7" spans="1:256" ht="3" customHeight="1"/>
    <row r="8" spans="1:256" s="126" customFormat="1">
      <c r="A8" s="125"/>
      <c r="B8" s="36"/>
      <c r="C8" s="229"/>
      <c r="D8" s="1165" t="s">
        <v>16</v>
      </c>
      <c r="E8" s="1165"/>
      <c r="F8" s="1165" t="s">
        <v>398</v>
      </c>
      <c r="G8" s="1165"/>
      <c r="H8" s="1165"/>
      <c r="I8" s="1166" t="s">
        <v>399</v>
      </c>
      <c r="J8" s="1166"/>
      <c r="K8" s="1166"/>
      <c r="L8" s="1166"/>
      <c r="M8" s="211"/>
      <c r="N8" s="211"/>
      <c r="O8" s="211"/>
      <c r="P8" s="211"/>
      <c r="Q8" s="358"/>
      <c r="R8" s="211"/>
      <c r="S8" s="355"/>
      <c r="T8" s="355"/>
      <c r="U8" s="355"/>
      <c r="V8" s="355"/>
    </row>
    <row r="9" spans="1:256" s="126" customFormat="1" ht="20.25" customHeight="1">
      <c r="A9" s="125"/>
      <c r="B9" s="36"/>
      <c r="C9" s="229"/>
      <c r="D9" s="239" t="s">
        <v>92</v>
      </c>
      <c r="E9" s="239" t="s">
        <v>400</v>
      </c>
      <c r="F9" s="1156" t="s">
        <v>92</v>
      </c>
      <c r="G9" s="1157"/>
      <c r="H9" s="240" t="s">
        <v>400</v>
      </c>
      <c r="I9" s="1158" t="s">
        <v>92</v>
      </c>
      <c r="J9" s="1158"/>
      <c r="K9" s="240" t="s">
        <v>400</v>
      </c>
      <c r="L9" s="240" t="s">
        <v>401</v>
      </c>
      <c r="M9" s="211"/>
      <c r="N9" s="211"/>
      <c r="O9" s="211"/>
      <c r="P9" s="211"/>
      <c r="Q9" s="358"/>
      <c r="R9" s="211"/>
      <c r="S9" s="355"/>
      <c r="T9" s="355"/>
      <c r="U9" s="355"/>
      <c r="V9" s="355"/>
    </row>
    <row r="10" spans="1:256" ht="12" customHeight="1">
      <c r="C10" s="248"/>
      <c r="D10" s="353" t="s">
        <v>93</v>
      </c>
      <c r="E10" s="353" t="s">
        <v>49</v>
      </c>
      <c r="F10" s="1159" t="s">
        <v>50</v>
      </c>
      <c r="G10" s="1159"/>
      <c r="H10" s="353" t="s">
        <v>51</v>
      </c>
      <c r="I10" s="1159" t="s">
        <v>68</v>
      </c>
      <c r="J10" s="1159"/>
      <c r="K10" s="353" t="s">
        <v>69</v>
      </c>
      <c r="L10" s="353" t="s">
        <v>183</v>
      </c>
      <c r="M10" s="262"/>
      <c r="N10" s="262"/>
      <c r="O10" s="262"/>
      <c r="P10" s="262"/>
      <c r="Q10" s="238"/>
      <c r="R10" s="262"/>
      <c r="S10" s="354"/>
      <c r="T10" s="354"/>
      <c r="U10" s="354"/>
      <c r="V10" s="354"/>
    </row>
    <row r="11" spans="1:256" s="126" customFormat="1" hidden="1">
      <c r="A11" s="36"/>
      <c r="B11" s="36"/>
      <c r="C11" s="229"/>
      <c r="D11" s="241">
        <v>0</v>
      </c>
      <c r="E11" s="242"/>
      <c r="F11" s="162"/>
      <c r="G11" s="162"/>
      <c r="H11" s="243"/>
      <c r="I11" s="244"/>
      <c r="J11" s="162"/>
      <c r="K11" s="243"/>
      <c r="L11" s="245"/>
      <c r="M11" s="398" t="s">
        <v>522</v>
      </c>
      <c r="N11" s="211"/>
      <c r="O11" s="211"/>
      <c r="P11" s="211" t="s">
        <v>520</v>
      </c>
      <c r="Q11" s="358" t="s">
        <v>521</v>
      </c>
      <c r="R11" s="211" t="s">
        <v>585</v>
      </c>
      <c r="S11" s="355"/>
      <c r="T11" s="355"/>
      <c r="U11" s="355"/>
      <c r="V11" s="355"/>
    </row>
    <row r="12" spans="1:256" s="264" customFormat="1" ht="0.95" customHeight="1">
      <c r="A12" s="89"/>
      <c r="B12" s="186" t="s">
        <v>405</v>
      </c>
      <c r="C12" s="1169"/>
      <c r="D12" s="1165">
        <v>1</v>
      </c>
      <c r="E12" s="1170" t="s">
        <v>3309</v>
      </c>
      <c r="F12" s="1116"/>
      <c r="G12" s="1102">
        <v>0</v>
      </c>
      <c r="H12" s="356"/>
      <c r="I12" s="249"/>
      <c r="J12" s="393" t="s">
        <v>519</v>
      </c>
      <c r="K12" s="733"/>
      <c r="L12" s="265"/>
      <c r="M12" s="829">
        <f>mergeValue(H12)</f>
        <v>0</v>
      </c>
      <c r="N12" s="1008"/>
      <c r="O12" s="1008"/>
      <c r="P12" s="829" t="str">
        <f>IF(ISERROR(MATCH(Q12,MODesc,0)),"n","y")</f>
        <v>n</v>
      </c>
      <c r="Q12" s="1008" t="s">
        <v>3309</v>
      </c>
      <c r="R12" s="829" t="str">
        <f>K12&amp;"("&amp;L12&amp;")"</f>
        <v>()</v>
      </c>
      <c r="S12" s="186"/>
      <c r="T12" s="186"/>
      <c r="U12" s="247"/>
      <c r="V12" s="186"/>
      <c r="W12" s="186"/>
      <c r="X12" s="186"/>
      <c r="Y12" s="263"/>
      <c r="Z12" s="263"/>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3"/>
      <c r="BW12" s="263"/>
      <c r="BX12" s="263"/>
      <c r="BY12" s="263"/>
      <c r="BZ12" s="263"/>
      <c r="CA12" s="263"/>
      <c r="CB12" s="263"/>
      <c r="CC12" s="263"/>
      <c r="CD12" s="263"/>
      <c r="CE12" s="263"/>
    </row>
    <row r="13" spans="1:256" s="264" customFormat="1" ht="0.95" customHeight="1">
      <c r="A13" s="89"/>
      <c r="B13" s="186" t="s">
        <v>405</v>
      </c>
      <c r="C13" s="1169"/>
      <c r="D13" s="1165"/>
      <c r="E13" s="1171"/>
      <c r="F13" s="1172"/>
      <c r="G13" s="1165">
        <v>1</v>
      </c>
      <c r="H13" s="1167" t="s">
        <v>1494</v>
      </c>
      <c r="I13" s="249"/>
      <c r="J13" s="393" t="s">
        <v>519</v>
      </c>
      <c r="K13" s="733"/>
      <c r="L13" s="265"/>
      <c r="M13" s="829" t="str">
        <f>mergeValue(H13)</f>
        <v>город Нижний Новгород</v>
      </c>
      <c r="N13" s="1008"/>
      <c r="O13" s="1008"/>
      <c r="P13" s="1008"/>
      <c r="Q13" s="1008"/>
      <c r="R13" s="829" t="str">
        <f>K13&amp;"("&amp;L13&amp;")"</f>
        <v>()</v>
      </c>
      <c r="S13" s="186"/>
      <c r="T13" s="186"/>
      <c r="U13" s="247"/>
      <c r="V13" s="186"/>
      <c r="W13" s="186"/>
      <c r="X13" s="186"/>
      <c r="Y13" s="263"/>
      <c r="Z13" s="263"/>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3"/>
      <c r="BW13" s="263"/>
      <c r="BX13" s="263"/>
      <c r="BY13" s="263"/>
      <c r="BZ13" s="263"/>
      <c r="CA13" s="263"/>
      <c r="CB13" s="263"/>
      <c r="CC13" s="263"/>
      <c r="CD13" s="263"/>
      <c r="CE13" s="263"/>
    </row>
    <row r="14" spans="1:256" s="264" customFormat="1" ht="15" customHeight="1">
      <c r="A14" s="89"/>
      <c r="B14" s="186" t="s">
        <v>405</v>
      </c>
      <c r="C14" s="1169"/>
      <c r="D14" s="1165"/>
      <c r="E14" s="1171"/>
      <c r="F14" s="1173"/>
      <c r="G14" s="1165"/>
      <c r="H14" s="1168"/>
      <c r="I14" s="1129"/>
      <c r="J14" s="1102">
        <v>1</v>
      </c>
      <c r="K14" s="1115" t="s">
        <v>1494</v>
      </c>
      <c r="L14" s="246" t="s">
        <v>1495</v>
      </c>
      <c r="M14" s="829" t="str">
        <f>mergeValue(H14)</f>
        <v>город Нижний Новгород</v>
      </c>
      <c r="N14" s="1008"/>
      <c r="O14" s="1008"/>
      <c r="P14" s="1008"/>
      <c r="Q14" s="1008"/>
      <c r="R14" s="829" t="str">
        <f>K14&amp;" ("&amp;L14&amp;")"</f>
        <v>город Нижний Новгород (22701000)</v>
      </c>
      <c r="S14" s="186"/>
      <c r="T14" s="186"/>
      <c r="U14" s="247"/>
      <c r="V14" s="186"/>
      <c r="W14" s="186"/>
      <c r="X14" s="186"/>
      <c r="Y14" s="263"/>
      <c r="Z14" s="263"/>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3"/>
      <c r="BW14" s="263"/>
      <c r="BX14" s="263"/>
      <c r="BY14" s="263"/>
      <c r="BZ14" s="263"/>
      <c r="CA14" s="263"/>
      <c r="CB14" s="263"/>
      <c r="CC14" s="263"/>
      <c r="CD14" s="263"/>
      <c r="CE14" s="263"/>
    </row>
    <row r="15" spans="1:256" s="126" customFormat="1" ht="0.95" customHeight="1">
      <c r="A15" s="36"/>
      <c r="B15" s="36" t="s">
        <v>402</v>
      </c>
      <c r="C15" s="229"/>
      <c r="D15" s="249"/>
      <c r="E15" s="203"/>
      <c r="F15" s="251"/>
      <c r="G15" s="251"/>
      <c r="H15" s="251"/>
      <c r="I15" s="251"/>
      <c r="J15" s="251"/>
      <c r="K15" s="251"/>
      <c r="L15" s="252"/>
      <c r="M15" s="398"/>
      <c r="N15" s="211"/>
      <c r="O15" s="211"/>
      <c r="P15" s="211"/>
      <c r="Q15" s="358" t="s">
        <v>19</v>
      </c>
      <c r="R15" s="211"/>
      <c r="S15" s="355"/>
      <c r="T15" s="355"/>
      <c r="U15" s="355"/>
      <c r="V15" s="355"/>
    </row>
    <row r="16" spans="1:256" s="126" customFormat="1" ht="21" customHeight="1">
      <c r="A16" s="125"/>
      <c r="B16" s="36"/>
      <c r="C16" s="231"/>
      <c r="D16" s="253"/>
      <c r="E16" s="253"/>
      <c r="F16" s="253"/>
      <c r="G16" s="253"/>
      <c r="H16" s="253"/>
      <c r="I16" s="253"/>
      <c r="J16" s="253"/>
      <c r="K16" s="253"/>
      <c r="L16" s="253"/>
      <c r="M16" s="211"/>
      <c r="N16" s="211"/>
      <c r="O16" s="211"/>
      <c r="P16" s="211"/>
      <c r="Q16" s="358"/>
      <c r="R16" s="211"/>
      <c r="S16" s="355"/>
      <c r="T16" s="355"/>
      <c r="U16" s="355"/>
      <c r="V16" s="355"/>
    </row>
    <row r="17" spans="1:22" s="126" customFormat="1">
      <c r="A17" s="125"/>
      <c r="B17" s="36"/>
      <c r="C17" s="231"/>
      <c r="D17" s="36"/>
      <c r="E17" s="36"/>
      <c r="F17" s="36"/>
      <c r="G17" s="36"/>
      <c r="H17" s="36"/>
      <c r="I17" s="36"/>
      <c r="J17" s="36"/>
      <c r="K17" s="36"/>
      <c r="L17" s="36"/>
      <c r="M17" s="211"/>
      <c r="N17" s="211"/>
      <c r="O17" s="211"/>
      <c r="P17" s="211"/>
      <c r="Q17" s="358"/>
      <c r="R17" s="211"/>
      <c r="S17" s="355"/>
      <c r="T17" s="355"/>
      <c r="U17" s="355"/>
      <c r="V17" s="355"/>
    </row>
    <row r="18" spans="1:22" s="126" customFormat="1" ht="0.75" customHeight="1">
      <c r="A18" s="125"/>
      <c r="B18" s="36"/>
      <c r="C18" s="231"/>
      <c r="D18" s="36"/>
      <c r="E18" s="36"/>
      <c r="F18" s="36"/>
      <c r="G18" s="36"/>
      <c r="H18" s="36"/>
      <c r="I18" s="36"/>
      <c r="J18" s="36"/>
      <c r="K18" s="36"/>
      <c r="L18" s="36"/>
      <c r="M18" s="211"/>
      <c r="N18" s="211"/>
      <c r="O18" s="211"/>
      <c r="P18" s="211"/>
      <c r="Q18" s="358"/>
      <c r="R18" s="211"/>
      <c r="S18" s="355"/>
      <c r="T18" s="355"/>
      <c r="U18" s="355"/>
      <c r="V18" s="355"/>
    </row>
    <row r="19" spans="1:22" s="255" customFormat="1" ht="10.5">
      <c r="A19" s="254"/>
      <c r="C19" s="256"/>
      <c r="D19" s="257"/>
      <c r="E19" s="257"/>
      <c r="M19" s="211"/>
      <c r="N19" s="211"/>
      <c r="O19" s="211"/>
      <c r="P19" s="211"/>
      <c r="Q19" s="358"/>
      <c r="R19" s="211"/>
      <c r="S19" s="355"/>
      <c r="T19" s="355"/>
      <c r="U19" s="355"/>
      <c r="V19" s="355"/>
    </row>
    <row r="20" spans="1:22" s="255" customFormat="1" ht="10.5">
      <c r="A20" s="254"/>
      <c r="C20" s="256"/>
      <c r="D20" s="257"/>
      <c r="E20" s="257"/>
      <c r="M20" s="211"/>
      <c r="N20" s="211"/>
      <c r="O20" s="211"/>
      <c r="P20" s="211"/>
      <c r="Q20" s="358"/>
      <c r="R20" s="211"/>
      <c r="S20" s="355"/>
      <c r="T20" s="355"/>
      <c r="U20" s="355"/>
      <c r="V20" s="355"/>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landscape" blackAndWhite="1" r:id="rId1"/>
  <headerFooter alignWithMargins="0"/>
  <drawing r:id="rId2"/>
</worksheet>
</file>

<file path=xl/worksheets/sheet60.xml><?xml version="1.0" encoding="utf-8"?>
<worksheet xmlns="http://schemas.openxmlformats.org/spreadsheetml/2006/main" xmlns:r="http://schemas.openxmlformats.org/officeDocument/2006/relationships">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TSH_REESTR_MO">
    <tabColor indexed="47"/>
  </sheetPr>
  <dimension ref="A1:D369"/>
  <sheetViews>
    <sheetView showGridLines="0" zoomScaleNormal="100" workbookViewId="0"/>
  </sheetViews>
  <sheetFormatPr defaultRowHeight="11.25"/>
  <cols>
    <col min="1" max="1" width="9.140625" style="1060"/>
  </cols>
  <sheetData>
    <row r="1" spans="1:4">
      <c r="A1" s="1060" t="s">
        <v>1503</v>
      </c>
      <c r="B1" s="1060" t="s">
        <v>514</v>
      </c>
      <c r="C1" s="1060" t="s">
        <v>515</v>
      </c>
      <c r="D1" s="1060" t="s">
        <v>1502</v>
      </c>
    </row>
    <row r="2" spans="1:4">
      <c r="A2" s="1060">
        <v>1</v>
      </c>
      <c r="B2" s="1060" t="s">
        <v>778</v>
      </c>
      <c r="C2" s="1060" t="s">
        <v>778</v>
      </c>
      <c r="D2" s="1060" t="s">
        <v>779</v>
      </c>
    </row>
    <row r="3" spans="1:4">
      <c r="A3" s="1060">
        <v>2</v>
      </c>
      <c r="B3" s="1060" t="s">
        <v>778</v>
      </c>
      <c r="C3" s="1060" t="s">
        <v>780</v>
      </c>
      <c r="D3" s="1060" t="s">
        <v>781</v>
      </c>
    </row>
    <row r="4" spans="1:4">
      <c r="A4" s="1060">
        <v>3</v>
      </c>
      <c r="B4" s="1060" t="s">
        <v>778</v>
      </c>
      <c r="C4" s="1060" t="s">
        <v>782</v>
      </c>
      <c r="D4" s="1060" t="s">
        <v>783</v>
      </c>
    </row>
    <row r="5" spans="1:4">
      <c r="A5" s="1060">
        <v>4</v>
      </c>
      <c r="B5" s="1060" t="s">
        <v>778</v>
      </c>
      <c r="C5" s="1060" t="s">
        <v>784</v>
      </c>
      <c r="D5" s="1060" t="s">
        <v>785</v>
      </c>
    </row>
    <row r="6" spans="1:4">
      <c r="A6" s="1060">
        <v>5</v>
      </c>
      <c r="B6" s="1060" t="s">
        <v>778</v>
      </c>
      <c r="C6" s="1060" t="s">
        <v>786</v>
      </c>
      <c r="D6" s="1060" t="s">
        <v>787</v>
      </c>
    </row>
    <row r="7" spans="1:4">
      <c r="A7" s="1060">
        <v>6</v>
      </c>
      <c r="B7" s="1060" t="s">
        <v>778</v>
      </c>
      <c r="C7" s="1060" t="s">
        <v>788</v>
      </c>
      <c r="D7" s="1060" t="s">
        <v>789</v>
      </c>
    </row>
    <row r="8" spans="1:4">
      <c r="A8" s="1060">
        <v>7</v>
      </c>
      <c r="B8" s="1060" t="s">
        <v>778</v>
      </c>
      <c r="C8" s="1060" t="s">
        <v>790</v>
      </c>
      <c r="D8" s="1060" t="s">
        <v>791</v>
      </c>
    </row>
    <row r="9" spans="1:4">
      <c r="A9" s="1060">
        <v>8</v>
      </c>
      <c r="B9" s="1060" t="s">
        <v>778</v>
      </c>
      <c r="C9" s="1060" t="s">
        <v>792</v>
      </c>
      <c r="D9" s="1060" t="s">
        <v>793</v>
      </c>
    </row>
    <row r="10" spans="1:4">
      <c r="A10" s="1060">
        <v>9</v>
      </c>
      <c r="B10" s="1060" t="s">
        <v>778</v>
      </c>
      <c r="C10" s="1060" t="s">
        <v>794</v>
      </c>
      <c r="D10" s="1060" t="s">
        <v>795</v>
      </c>
    </row>
    <row r="11" spans="1:4">
      <c r="A11" s="1060">
        <v>10</v>
      </c>
      <c r="B11" s="1060" t="s">
        <v>796</v>
      </c>
      <c r="C11" s="1060" t="s">
        <v>798</v>
      </c>
      <c r="D11" s="1060" t="s">
        <v>799</v>
      </c>
    </row>
    <row r="12" spans="1:4">
      <c r="A12" s="1060">
        <v>11</v>
      </c>
      <c r="B12" s="1060" t="s">
        <v>796</v>
      </c>
      <c r="C12" s="1060" t="s">
        <v>796</v>
      </c>
      <c r="D12" s="1060" t="s">
        <v>797</v>
      </c>
    </row>
    <row r="13" spans="1:4">
      <c r="A13" s="1060">
        <v>12</v>
      </c>
      <c r="B13" s="1060" t="s">
        <v>796</v>
      </c>
      <c r="C13" s="1060" t="s">
        <v>800</v>
      </c>
      <c r="D13" s="1060" t="s">
        <v>801</v>
      </c>
    </row>
    <row r="14" spans="1:4">
      <c r="A14" s="1060">
        <v>13</v>
      </c>
      <c r="B14" s="1060" t="s">
        <v>796</v>
      </c>
      <c r="C14" s="1060" t="s">
        <v>802</v>
      </c>
      <c r="D14" s="1060" t="s">
        <v>803</v>
      </c>
    </row>
    <row r="15" spans="1:4">
      <c r="A15" s="1060">
        <v>14</v>
      </c>
      <c r="B15" s="1060" t="s">
        <v>796</v>
      </c>
      <c r="C15" s="1060" t="s">
        <v>804</v>
      </c>
      <c r="D15" s="1060" t="s">
        <v>805</v>
      </c>
    </row>
    <row r="16" spans="1:4">
      <c r="A16" s="1060">
        <v>15</v>
      </c>
      <c r="B16" s="1060" t="s">
        <v>796</v>
      </c>
      <c r="C16" s="1060" t="s">
        <v>806</v>
      </c>
      <c r="D16" s="1060" t="s">
        <v>807</v>
      </c>
    </row>
    <row r="17" spans="1:4">
      <c r="A17" s="1060">
        <v>16</v>
      </c>
      <c r="B17" s="1060" t="s">
        <v>796</v>
      </c>
      <c r="C17" s="1060" t="s">
        <v>808</v>
      </c>
      <c r="D17" s="1060" t="s">
        <v>809</v>
      </c>
    </row>
    <row r="18" spans="1:4">
      <c r="A18" s="1060">
        <v>17</v>
      </c>
      <c r="B18" s="1060" t="s">
        <v>796</v>
      </c>
      <c r="C18" s="1060" t="s">
        <v>810</v>
      </c>
      <c r="D18" s="1060" t="s">
        <v>811</v>
      </c>
    </row>
    <row r="19" spans="1:4">
      <c r="A19" s="1060">
        <v>18</v>
      </c>
      <c r="B19" s="1060" t="s">
        <v>796</v>
      </c>
      <c r="C19" s="1060" t="s">
        <v>812</v>
      </c>
      <c r="D19" s="1060" t="s">
        <v>813</v>
      </c>
    </row>
    <row r="20" spans="1:4">
      <c r="A20" s="1060">
        <v>19</v>
      </c>
      <c r="B20" s="1060" t="s">
        <v>796</v>
      </c>
      <c r="C20" s="1060" t="s">
        <v>814</v>
      </c>
      <c r="D20" s="1060" t="s">
        <v>815</v>
      </c>
    </row>
    <row r="21" spans="1:4">
      <c r="A21" s="1060">
        <v>20</v>
      </c>
      <c r="B21" s="1060" t="s">
        <v>796</v>
      </c>
      <c r="C21" s="1060" t="s">
        <v>816</v>
      </c>
      <c r="D21" s="1060" t="s">
        <v>817</v>
      </c>
    </row>
    <row r="22" spans="1:4">
      <c r="A22" s="1060">
        <v>21</v>
      </c>
      <c r="B22" s="1060" t="s">
        <v>796</v>
      </c>
      <c r="C22" s="1060" t="s">
        <v>818</v>
      </c>
      <c r="D22" s="1060" t="s">
        <v>819</v>
      </c>
    </row>
    <row r="23" spans="1:4">
      <c r="A23" s="1060">
        <v>22</v>
      </c>
      <c r="B23" s="1060" t="s">
        <v>796</v>
      </c>
      <c r="C23" s="1060" t="s">
        <v>820</v>
      </c>
      <c r="D23" s="1060" t="s">
        <v>821</v>
      </c>
    </row>
    <row r="24" spans="1:4">
      <c r="A24" s="1060">
        <v>23</v>
      </c>
      <c r="B24" s="1060" t="s">
        <v>796</v>
      </c>
      <c r="C24" s="1060" t="s">
        <v>822</v>
      </c>
      <c r="D24" s="1060" t="s">
        <v>823</v>
      </c>
    </row>
    <row r="25" spans="1:4">
      <c r="A25" s="1060">
        <v>24</v>
      </c>
      <c r="B25" s="1060" t="s">
        <v>824</v>
      </c>
      <c r="C25" s="1060" t="s">
        <v>824</v>
      </c>
      <c r="D25" s="1060" t="s">
        <v>825</v>
      </c>
    </row>
    <row r="26" spans="1:4">
      <c r="A26" s="1060">
        <v>25</v>
      </c>
      <c r="B26" s="1060" t="s">
        <v>824</v>
      </c>
      <c r="C26" s="1060" t="s">
        <v>826</v>
      </c>
      <c r="D26" s="1060" t="s">
        <v>827</v>
      </c>
    </row>
    <row r="27" spans="1:4">
      <c r="A27" s="1060">
        <v>26</v>
      </c>
      <c r="B27" s="1060" t="s">
        <v>824</v>
      </c>
      <c r="C27" s="1060" t="s">
        <v>828</v>
      </c>
      <c r="D27" s="1060" t="s">
        <v>829</v>
      </c>
    </row>
    <row r="28" spans="1:4">
      <c r="A28" s="1060">
        <v>27</v>
      </c>
      <c r="B28" s="1060" t="s">
        <v>824</v>
      </c>
      <c r="C28" s="1060" t="s">
        <v>830</v>
      </c>
      <c r="D28" s="1060" t="s">
        <v>831</v>
      </c>
    </row>
    <row r="29" spans="1:4">
      <c r="A29" s="1060">
        <v>28</v>
      </c>
      <c r="B29" s="1060" t="s">
        <v>824</v>
      </c>
      <c r="C29" s="1060" t="s">
        <v>832</v>
      </c>
      <c r="D29" s="1060" t="s">
        <v>833</v>
      </c>
    </row>
    <row r="30" spans="1:4">
      <c r="A30" s="1060">
        <v>29</v>
      </c>
      <c r="B30" s="1060" t="s">
        <v>824</v>
      </c>
      <c r="C30" s="1060" t="s">
        <v>834</v>
      </c>
      <c r="D30" s="1060" t="s">
        <v>835</v>
      </c>
    </row>
    <row r="31" spans="1:4">
      <c r="A31" s="1060">
        <v>30</v>
      </c>
      <c r="B31" s="1060" t="s">
        <v>824</v>
      </c>
      <c r="C31" s="1060" t="s">
        <v>836</v>
      </c>
      <c r="D31" s="1060" t="s">
        <v>837</v>
      </c>
    </row>
    <row r="32" spans="1:4">
      <c r="A32" s="1060">
        <v>31</v>
      </c>
      <c r="B32" s="1060" t="s">
        <v>824</v>
      </c>
      <c r="C32" s="1060" t="s">
        <v>838</v>
      </c>
      <c r="D32" s="1060" t="s">
        <v>839</v>
      </c>
    </row>
    <row r="33" spans="1:4">
      <c r="A33" s="1060">
        <v>32</v>
      </c>
      <c r="B33" s="1060" t="s">
        <v>840</v>
      </c>
      <c r="C33" s="1060" t="s">
        <v>842</v>
      </c>
      <c r="D33" s="1060" t="s">
        <v>843</v>
      </c>
    </row>
    <row r="34" spans="1:4">
      <c r="A34" s="1060">
        <v>33</v>
      </c>
      <c r="B34" s="1060" t="s">
        <v>840</v>
      </c>
      <c r="C34" s="1060" t="s">
        <v>840</v>
      </c>
      <c r="D34" s="1060" t="s">
        <v>841</v>
      </c>
    </row>
    <row r="35" spans="1:4">
      <c r="A35" s="1060">
        <v>34</v>
      </c>
      <c r="B35" s="1060" t="s">
        <v>840</v>
      </c>
      <c r="C35" s="1060" t="s">
        <v>844</v>
      </c>
      <c r="D35" s="1060" t="s">
        <v>845</v>
      </c>
    </row>
    <row r="36" spans="1:4">
      <c r="A36" s="1060">
        <v>35</v>
      </c>
      <c r="B36" s="1060" t="s">
        <v>840</v>
      </c>
      <c r="C36" s="1060" t="s">
        <v>846</v>
      </c>
      <c r="D36" s="1060" t="s">
        <v>847</v>
      </c>
    </row>
    <row r="37" spans="1:4">
      <c r="A37" s="1060">
        <v>36</v>
      </c>
      <c r="B37" s="1060" t="s">
        <v>840</v>
      </c>
      <c r="C37" s="1060" t="s">
        <v>848</v>
      </c>
      <c r="D37" s="1060" t="s">
        <v>849</v>
      </c>
    </row>
    <row r="38" spans="1:4">
      <c r="A38" s="1060">
        <v>37</v>
      </c>
      <c r="B38" s="1060" t="s">
        <v>840</v>
      </c>
      <c r="C38" s="1060" t="s">
        <v>850</v>
      </c>
      <c r="D38" s="1060" t="s">
        <v>851</v>
      </c>
    </row>
    <row r="39" spans="1:4">
      <c r="A39" s="1060">
        <v>38</v>
      </c>
      <c r="B39" s="1060" t="s">
        <v>840</v>
      </c>
      <c r="C39" s="1060" t="s">
        <v>852</v>
      </c>
      <c r="D39" s="1060" t="s">
        <v>853</v>
      </c>
    </row>
    <row r="40" spans="1:4">
      <c r="A40" s="1060">
        <v>39</v>
      </c>
      <c r="B40" s="1060" t="s">
        <v>840</v>
      </c>
      <c r="C40" s="1060" t="s">
        <v>854</v>
      </c>
      <c r="D40" s="1060" t="s">
        <v>855</v>
      </c>
    </row>
    <row r="41" spans="1:4">
      <c r="A41" s="1060">
        <v>40</v>
      </c>
      <c r="B41" s="1060" t="s">
        <v>856</v>
      </c>
      <c r="C41" s="1060" t="s">
        <v>856</v>
      </c>
      <c r="D41" s="1060" t="s">
        <v>857</v>
      </c>
    </row>
    <row r="42" spans="1:4">
      <c r="A42" s="1060">
        <v>41</v>
      </c>
      <c r="B42" s="1060" t="s">
        <v>856</v>
      </c>
      <c r="C42" s="1060" t="s">
        <v>858</v>
      </c>
      <c r="D42" s="1060" t="s">
        <v>859</v>
      </c>
    </row>
    <row r="43" spans="1:4">
      <c r="A43" s="1060">
        <v>42</v>
      </c>
      <c r="B43" s="1060" t="s">
        <v>856</v>
      </c>
      <c r="C43" s="1060" t="s">
        <v>860</v>
      </c>
      <c r="D43" s="1060" t="s">
        <v>861</v>
      </c>
    </row>
    <row r="44" spans="1:4">
      <c r="A44" s="1060">
        <v>43</v>
      </c>
      <c r="B44" s="1060" t="s">
        <v>856</v>
      </c>
      <c r="C44" s="1060" t="s">
        <v>862</v>
      </c>
      <c r="D44" s="1060" t="s">
        <v>863</v>
      </c>
    </row>
    <row r="45" spans="1:4">
      <c r="A45" s="1060">
        <v>44</v>
      </c>
      <c r="B45" s="1060" t="s">
        <v>856</v>
      </c>
      <c r="C45" s="1060" t="s">
        <v>864</v>
      </c>
      <c r="D45" s="1060" t="s">
        <v>865</v>
      </c>
    </row>
    <row r="46" spans="1:4">
      <c r="A46" s="1060">
        <v>45</v>
      </c>
      <c r="B46" s="1060" t="s">
        <v>856</v>
      </c>
      <c r="C46" s="1060" t="s">
        <v>866</v>
      </c>
      <c r="D46" s="1060" t="s">
        <v>867</v>
      </c>
    </row>
    <row r="47" spans="1:4">
      <c r="A47" s="1060">
        <v>46</v>
      </c>
      <c r="B47" s="1060" t="s">
        <v>856</v>
      </c>
      <c r="C47" s="1060" t="s">
        <v>868</v>
      </c>
      <c r="D47" s="1060" t="s">
        <v>869</v>
      </c>
    </row>
    <row r="48" spans="1:4">
      <c r="A48" s="1060">
        <v>47</v>
      </c>
      <c r="B48" s="1060" t="s">
        <v>870</v>
      </c>
      <c r="C48" s="1060" t="s">
        <v>870</v>
      </c>
      <c r="D48" s="1060" t="s">
        <v>871</v>
      </c>
    </row>
    <row r="49" spans="1:4">
      <c r="A49" s="1060">
        <v>48</v>
      </c>
      <c r="B49" s="1060" t="s">
        <v>870</v>
      </c>
      <c r="C49" s="1060" t="s">
        <v>872</v>
      </c>
      <c r="D49" s="1060" t="s">
        <v>873</v>
      </c>
    </row>
    <row r="50" spans="1:4">
      <c r="A50" s="1060">
        <v>49</v>
      </c>
      <c r="B50" s="1060" t="s">
        <v>870</v>
      </c>
      <c r="C50" s="1060" t="s">
        <v>874</v>
      </c>
      <c r="D50" s="1060" t="s">
        <v>875</v>
      </c>
    </row>
    <row r="51" spans="1:4">
      <c r="A51" s="1060">
        <v>50</v>
      </c>
      <c r="B51" s="1060" t="s">
        <v>870</v>
      </c>
      <c r="C51" s="1060" t="s">
        <v>876</v>
      </c>
      <c r="D51" s="1060" t="s">
        <v>877</v>
      </c>
    </row>
    <row r="52" spans="1:4">
      <c r="A52" s="1060">
        <v>51</v>
      </c>
      <c r="B52" s="1060" t="s">
        <v>870</v>
      </c>
      <c r="C52" s="1060" t="s">
        <v>878</v>
      </c>
      <c r="D52" s="1060" t="s">
        <v>879</v>
      </c>
    </row>
    <row r="53" spans="1:4">
      <c r="A53" s="1060">
        <v>52</v>
      </c>
      <c r="B53" s="1060" t="s">
        <v>880</v>
      </c>
      <c r="C53" s="1060" t="s">
        <v>882</v>
      </c>
      <c r="D53" s="1060" t="s">
        <v>883</v>
      </c>
    </row>
    <row r="54" spans="1:4">
      <c r="A54" s="1060">
        <v>53</v>
      </c>
      <c r="B54" s="1060" t="s">
        <v>880</v>
      </c>
      <c r="C54" s="1060" t="s">
        <v>880</v>
      </c>
      <c r="D54" s="1060" t="s">
        <v>881</v>
      </c>
    </row>
    <row r="55" spans="1:4">
      <c r="A55" s="1060">
        <v>54</v>
      </c>
      <c r="B55" s="1060" t="s">
        <v>880</v>
      </c>
      <c r="C55" s="1060" t="s">
        <v>884</v>
      </c>
      <c r="D55" s="1060" t="s">
        <v>885</v>
      </c>
    </row>
    <row r="56" spans="1:4">
      <c r="A56" s="1060">
        <v>55</v>
      </c>
      <c r="B56" s="1060" t="s">
        <v>880</v>
      </c>
      <c r="C56" s="1060" t="s">
        <v>886</v>
      </c>
      <c r="D56" s="1060" t="s">
        <v>887</v>
      </c>
    </row>
    <row r="57" spans="1:4">
      <c r="A57" s="1060">
        <v>56</v>
      </c>
      <c r="B57" s="1060" t="s">
        <v>880</v>
      </c>
      <c r="C57" s="1060" t="s">
        <v>888</v>
      </c>
      <c r="D57" s="1060" t="s">
        <v>889</v>
      </c>
    </row>
    <row r="58" spans="1:4">
      <c r="A58" s="1060">
        <v>57</v>
      </c>
      <c r="B58" s="1060" t="s">
        <v>880</v>
      </c>
      <c r="C58" s="1060" t="s">
        <v>890</v>
      </c>
      <c r="D58" s="1060" t="s">
        <v>891</v>
      </c>
    </row>
    <row r="59" spans="1:4">
      <c r="A59" s="1060">
        <v>58</v>
      </c>
      <c r="B59" s="1060" t="s">
        <v>880</v>
      </c>
      <c r="C59" s="1060" t="s">
        <v>892</v>
      </c>
      <c r="D59" s="1060" t="s">
        <v>893</v>
      </c>
    </row>
    <row r="60" spans="1:4">
      <c r="A60" s="1060">
        <v>59</v>
      </c>
      <c r="B60" s="1060" t="s">
        <v>894</v>
      </c>
      <c r="C60" s="1060" t="s">
        <v>894</v>
      </c>
      <c r="D60" s="1060" t="s">
        <v>895</v>
      </c>
    </row>
    <row r="61" spans="1:4">
      <c r="A61" s="1060">
        <v>60</v>
      </c>
      <c r="B61" s="1060" t="s">
        <v>894</v>
      </c>
      <c r="C61" s="1060" t="s">
        <v>896</v>
      </c>
      <c r="D61" s="1060" t="s">
        <v>897</v>
      </c>
    </row>
    <row r="62" spans="1:4">
      <c r="A62" s="1060">
        <v>61</v>
      </c>
      <c r="B62" s="1060" t="s">
        <v>894</v>
      </c>
      <c r="C62" s="1060" t="s">
        <v>898</v>
      </c>
      <c r="D62" s="1060" t="s">
        <v>899</v>
      </c>
    </row>
    <row r="63" spans="1:4">
      <c r="A63" s="1060">
        <v>62</v>
      </c>
      <c r="B63" s="1060" t="s">
        <v>894</v>
      </c>
      <c r="C63" s="1060" t="s">
        <v>900</v>
      </c>
      <c r="D63" s="1060" t="s">
        <v>901</v>
      </c>
    </row>
    <row r="64" spans="1:4">
      <c r="A64" s="1060">
        <v>63</v>
      </c>
      <c r="B64" s="1060" t="s">
        <v>894</v>
      </c>
      <c r="C64" s="1060" t="s">
        <v>902</v>
      </c>
      <c r="D64" s="1060" t="s">
        <v>903</v>
      </c>
    </row>
    <row r="65" spans="1:4">
      <c r="A65" s="1060">
        <v>64</v>
      </c>
      <c r="B65" s="1060" t="s">
        <v>894</v>
      </c>
      <c r="C65" s="1060" t="s">
        <v>904</v>
      </c>
      <c r="D65" s="1060" t="s">
        <v>905</v>
      </c>
    </row>
    <row r="66" spans="1:4">
      <c r="A66" s="1060">
        <v>65</v>
      </c>
      <c r="B66" s="1060" t="s">
        <v>894</v>
      </c>
      <c r="C66" s="1060" t="s">
        <v>906</v>
      </c>
      <c r="D66" s="1060" t="s">
        <v>907</v>
      </c>
    </row>
    <row r="67" spans="1:4">
      <c r="A67" s="1060">
        <v>66</v>
      </c>
      <c r="B67" s="1060" t="s">
        <v>908</v>
      </c>
      <c r="C67" s="1060" t="s">
        <v>910</v>
      </c>
      <c r="D67" s="1060" t="s">
        <v>911</v>
      </c>
    </row>
    <row r="68" spans="1:4">
      <c r="A68" s="1060">
        <v>67</v>
      </c>
      <c r="B68" s="1060" t="s">
        <v>908</v>
      </c>
      <c r="C68" s="1060" t="s">
        <v>908</v>
      </c>
      <c r="D68" s="1060" t="s">
        <v>909</v>
      </c>
    </row>
    <row r="69" spans="1:4">
      <c r="A69" s="1060">
        <v>68</v>
      </c>
      <c r="B69" s="1060" t="s">
        <v>908</v>
      </c>
      <c r="C69" s="1060" t="s">
        <v>912</v>
      </c>
      <c r="D69" s="1060" t="s">
        <v>913</v>
      </c>
    </row>
    <row r="70" spans="1:4">
      <c r="A70" s="1060">
        <v>69</v>
      </c>
      <c r="B70" s="1060" t="s">
        <v>908</v>
      </c>
      <c r="C70" s="1060" t="s">
        <v>914</v>
      </c>
      <c r="D70" s="1060" t="s">
        <v>915</v>
      </c>
    </row>
    <row r="71" spans="1:4">
      <c r="A71" s="1060">
        <v>70</v>
      </c>
      <c r="B71" s="1060" t="s">
        <v>908</v>
      </c>
      <c r="C71" s="1060" t="s">
        <v>916</v>
      </c>
      <c r="D71" s="1060" t="s">
        <v>917</v>
      </c>
    </row>
    <row r="72" spans="1:4">
      <c r="A72" s="1060">
        <v>71</v>
      </c>
      <c r="B72" s="1060" t="s">
        <v>908</v>
      </c>
      <c r="C72" s="1060" t="s">
        <v>918</v>
      </c>
      <c r="D72" s="1060" t="s">
        <v>919</v>
      </c>
    </row>
    <row r="73" spans="1:4">
      <c r="A73" s="1060">
        <v>72</v>
      </c>
      <c r="B73" s="1060" t="s">
        <v>908</v>
      </c>
      <c r="C73" s="1060" t="s">
        <v>920</v>
      </c>
      <c r="D73" s="1060" t="s">
        <v>921</v>
      </c>
    </row>
    <row r="74" spans="1:4">
      <c r="A74" s="1060">
        <v>73</v>
      </c>
      <c r="B74" s="1060" t="s">
        <v>922</v>
      </c>
      <c r="C74" s="1060" t="s">
        <v>924</v>
      </c>
      <c r="D74" s="1060" t="s">
        <v>925</v>
      </c>
    </row>
    <row r="75" spans="1:4">
      <c r="A75" s="1060">
        <v>74</v>
      </c>
      <c r="B75" s="1060" t="s">
        <v>922</v>
      </c>
      <c r="C75" s="1060" t="s">
        <v>922</v>
      </c>
      <c r="D75" s="1060" t="s">
        <v>923</v>
      </c>
    </row>
    <row r="76" spans="1:4">
      <c r="A76" s="1060">
        <v>75</v>
      </c>
      <c r="B76" s="1060" t="s">
        <v>922</v>
      </c>
      <c r="C76" s="1060" t="s">
        <v>926</v>
      </c>
      <c r="D76" s="1060" t="s">
        <v>927</v>
      </c>
    </row>
    <row r="77" spans="1:4">
      <c r="A77" s="1060">
        <v>76</v>
      </c>
      <c r="B77" s="1060" t="s">
        <v>922</v>
      </c>
      <c r="C77" s="1060" t="s">
        <v>928</v>
      </c>
      <c r="D77" s="1060" t="s">
        <v>929</v>
      </c>
    </row>
    <row r="78" spans="1:4">
      <c r="A78" s="1060">
        <v>77</v>
      </c>
      <c r="B78" s="1060" t="s">
        <v>922</v>
      </c>
      <c r="C78" s="1060" t="s">
        <v>930</v>
      </c>
      <c r="D78" s="1060" t="s">
        <v>931</v>
      </c>
    </row>
    <row r="79" spans="1:4">
      <c r="A79" s="1060">
        <v>78</v>
      </c>
      <c r="B79" s="1060" t="s">
        <v>922</v>
      </c>
      <c r="C79" s="1060" t="s">
        <v>932</v>
      </c>
      <c r="D79" s="1060" t="s">
        <v>933</v>
      </c>
    </row>
    <row r="80" spans="1:4">
      <c r="A80" s="1060">
        <v>79</v>
      </c>
      <c r="B80" s="1060" t="s">
        <v>922</v>
      </c>
      <c r="C80" s="1060" t="s">
        <v>934</v>
      </c>
      <c r="D80" s="1060" t="s">
        <v>935</v>
      </c>
    </row>
    <row r="81" spans="1:4">
      <c r="A81" s="1060">
        <v>80</v>
      </c>
      <c r="B81" s="1060" t="s">
        <v>936</v>
      </c>
      <c r="C81" s="1060" t="s">
        <v>936</v>
      </c>
      <c r="D81" s="1060" t="s">
        <v>937</v>
      </c>
    </row>
    <row r="82" spans="1:4">
      <c r="A82" s="1060">
        <v>81</v>
      </c>
      <c r="B82" s="1060" t="s">
        <v>936</v>
      </c>
      <c r="C82" s="1060" t="s">
        <v>938</v>
      </c>
      <c r="D82" s="1060" t="s">
        <v>939</v>
      </c>
    </row>
    <row r="83" spans="1:4">
      <c r="A83" s="1060">
        <v>82</v>
      </c>
      <c r="B83" s="1060" t="s">
        <v>936</v>
      </c>
      <c r="C83" s="1060" t="s">
        <v>940</v>
      </c>
      <c r="D83" s="1060" t="s">
        <v>941</v>
      </c>
    </row>
    <row r="84" spans="1:4">
      <c r="A84" s="1060">
        <v>83</v>
      </c>
      <c r="B84" s="1060" t="s">
        <v>936</v>
      </c>
      <c r="C84" s="1060" t="s">
        <v>942</v>
      </c>
      <c r="D84" s="1060" t="s">
        <v>943</v>
      </c>
    </row>
    <row r="85" spans="1:4">
      <c r="A85" s="1060">
        <v>84</v>
      </c>
      <c r="B85" s="1060" t="s">
        <v>936</v>
      </c>
      <c r="C85" s="1060" t="s">
        <v>944</v>
      </c>
      <c r="D85" s="1060" t="s">
        <v>945</v>
      </c>
    </row>
    <row r="86" spans="1:4">
      <c r="A86" s="1060">
        <v>85</v>
      </c>
      <c r="B86" s="1060" t="s">
        <v>936</v>
      </c>
      <c r="C86" s="1060" t="s">
        <v>946</v>
      </c>
      <c r="D86" s="1060" t="s">
        <v>947</v>
      </c>
    </row>
    <row r="87" spans="1:4">
      <c r="A87" s="1060">
        <v>86</v>
      </c>
      <c r="B87" s="1060" t="s">
        <v>936</v>
      </c>
      <c r="C87" s="1060" t="s">
        <v>948</v>
      </c>
      <c r="D87" s="1060" t="s">
        <v>949</v>
      </c>
    </row>
    <row r="88" spans="1:4">
      <c r="A88" s="1060">
        <v>87</v>
      </c>
      <c r="B88" s="1060" t="s">
        <v>936</v>
      </c>
      <c r="C88" s="1060" t="s">
        <v>950</v>
      </c>
      <c r="D88" s="1060" t="s">
        <v>951</v>
      </c>
    </row>
    <row r="89" spans="1:4">
      <c r="A89" s="1060">
        <v>88</v>
      </c>
      <c r="B89" s="1060" t="s">
        <v>936</v>
      </c>
      <c r="C89" s="1060" t="s">
        <v>952</v>
      </c>
      <c r="D89" s="1060" t="s">
        <v>953</v>
      </c>
    </row>
    <row r="90" spans="1:4">
      <c r="A90" s="1060">
        <v>89</v>
      </c>
      <c r="B90" s="1060" t="s">
        <v>936</v>
      </c>
      <c r="C90" s="1060" t="s">
        <v>954</v>
      </c>
      <c r="D90" s="1060" t="s">
        <v>955</v>
      </c>
    </row>
    <row r="91" spans="1:4">
      <c r="A91" s="1060">
        <v>90</v>
      </c>
      <c r="B91" s="1060" t="s">
        <v>956</v>
      </c>
      <c r="C91" s="1060" t="s">
        <v>958</v>
      </c>
      <c r="D91" s="1060" t="s">
        <v>959</v>
      </c>
    </row>
    <row r="92" spans="1:4">
      <c r="A92" s="1060">
        <v>91</v>
      </c>
      <c r="B92" s="1060" t="s">
        <v>956</v>
      </c>
      <c r="C92" s="1060" t="s">
        <v>960</v>
      </c>
      <c r="D92" s="1060" t="s">
        <v>961</v>
      </c>
    </row>
    <row r="93" spans="1:4">
      <c r="A93" s="1060">
        <v>92</v>
      </c>
      <c r="B93" s="1060" t="s">
        <v>956</v>
      </c>
      <c r="C93" s="1060" t="s">
        <v>962</v>
      </c>
      <c r="D93" s="1060" t="s">
        <v>963</v>
      </c>
    </row>
    <row r="94" spans="1:4">
      <c r="A94" s="1060">
        <v>93</v>
      </c>
      <c r="B94" s="1060" t="s">
        <v>956</v>
      </c>
      <c r="C94" s="1060" t="s">
        <v>956</v>
      </c>
      <c r="D94" s="1060" t="s">
        <v>957</v>
      </c>
    </row>
    <row r="95" spans="1:4">
      <c r="A95" s="1060">
        <v>94</v>
      </c>
      <c r="B95" s="1060" t="s">
        <v>956</v>
      </c>
      <c r="C95" s="1060" t="s">
        <v>964</v>
      </c>
      <c r="D95" s="1060" t="s">
        <v>965</v>
      </c>
    </row>
    <row r="96" spans="1:4">
      <c r="A96" s="1060">
        <v>95</v>
      </c>
      <c r="B96" s="1060" t="s">
        <v>956</v>
      </c>
      <c r="C96" s="1060" t="s">
        <v>966</v>
      </c>
      <c r="D96" s="1060" t="s">
        <v>967</v>
      </c>
    </row>
    <row r="97" spans="1:4">
      <c r="A97" s="1060">
        <v>96</v>
      </c>
      <c r="B97" s="1060" t="s">
        <v>956</v>
      </c>
      <c r="C97" s="1060" t="s">
        <v>968</v>
      </c>
      <c r="D97" s="1060" t="s">
        <v>969</v>
      </c>
    </row>
    <row r="98" spans="1:4">
      <c r="A98" s="1060">
        <v>97</v>
      </c>
      <c r="B98" s="1060" t="s">
        <v>956</v>
      </c>
      <c r="C98" s="1060" t="s">
        <v>970</v>
      </c>
      <c r="D98" s="1060" t="s">
        <v>971</v>
      </c>
    </row>
    <row r="99" spans="1:4">
      <c r="A99" s="1060">
        <v>98</v>
      </c>
      <c r="B99" s="1060" t="s">
        <v>956</v>
      </c>
      <c r="C99" s="1060" t="s">
        <v>972</v>
      </c>
      <c r="D99" s="1060" t="s">
        <v>973</v>
      </c>
    </row>
    <row r="100" spans="1:4">
      <c r="A100" s="1060">
        <v>99</v>
      </c>
      <c r="B100" s="1060" t="s">
        <v>956</v>
      </c>
      <c r="C100" s="1060" t="s">
        <v>974</v>
      </c>
      <c r="D100" s="1060" t="s">
        <v>975</v>
      </c>
    </row>
    <row r="101" spans="1:4">
      <c r="A101" s="1060">
        <v>100</v>
      </c>
      <c r="B101" s="1060" t="s">
        <v>976</v>
      </c>
      <c r="C101" s="1060" t="s">
        <v>976</v>
      </c>
      <c r="D101" s="1060" t="s">
        <v>977</v>
      </c>
    </row>
    <row r="102" spans="1:4">
      <c r="A102" s="1060">
        <v>101</v>
      </c>
      <c r="B102" s="1060" t="s">
        <v>976</v>
      </c>
      <c r="C102" s="1060" t="s">
        <v>978</v>
      </c>
      <c r="D102" s="1060" t="s">
        <v>979</v>
      </c>
    </row>
    <row r="103" spans="1:4">
      <c r="A103" s="1060">
        <v>102</v>
      </c>
      <c r="B103" s="1060" t="s">
        <v>976</v>
      </c>
      <c r="C103" s="1060" t="s">
        <v>980</v>
      </c>
      <c r="D103" s="1060" t="s">
        <v>981</v>
      </c>
    </row>
    <row r="104" spans="1:4">
      <c r="A104" s="1060">
        <v>103</v>
      </c>
      <c r="B104" s="1060" t="s">
        <v>976</v>
      </c>
      <c r="C104" s="1060" t="s">
        <v>982</v>
      </c>
      <c r="D104" s="1060" t="s">
        <v>983</v>
      </c>
    </row>
    <row r="105" spans="1:4">
      <c r="A105" s="1060">
        <v>104</v>
      </c>
      <c r="B105" s="1060" t="s">
        <v>976</v>
      </c>
      <c r="C105" s="1060" t="s">
        <v>984</v>
      </c>
      <c r="D105" s="1060" t="s">
        <v>985</v>
      </c>
    </row>
    <row r="106" spans="1:4">
      <c r="A106" s="1060">
        <v>105</v>
      </c>
      <c r="B106" s="1060" t="s">
        <v>976</v>
      </c>
      <c r="C106" s="1060" t="s">
        <v>986</v>
      </c>
      <c r="D106" s="1060" t="s">
        <v>987</v>
      </c>
    </row>
    <row r="107" spans="1:4">
      <c r="A107" s="1060">
        <v>106</v>
      </c>
      <c r="B107" s="1060" t="s">
        <v>976</v>
      </c>
      <c r="C107" s="1060" t="s">
        <v>988</v>
      </c>
      <c r="D107" s="1060" t="s">
        <v>989</v>
      </c>
    </row>
    <row r="108" spans="1:4">
      <c r="A108" s="1060">
        <v>107</v>
      </c>
      <c r="B108" s="1060" t="s">
        <v>976</v>
      </c>
      <c r="C108" s="1060" t="s">
        <v>990</v>
      </c>
      <c r="D108" s="1060" t="s">
        <v>991</v>
      </c>
    </row>
    <row r="109" spans="1:4">
      <c r="A109" s="1060">
        <v>108</v>
      </c>
      <c r="B109" s="1060" t="s">
        <v>976</v>
      </c>
      <c r="C109" s="1060" t="s">
        <v>992</v>
      </c>
      <c r="D109" s="1060" t="s">
        <v>993</v>
      </c>
    </row>
    <row r="110" spans="1:4">
      <c r="A110" s="1060">
        <v>109</v>
      </c>
      <c r="B110" s="1060" t="s">
        <v>976</v>
      </c>
      <c r="C110" s="1060" t="s">
        <v>994</v>
      </c>
      <c r="D110" s="1060" t="s">
        <v>995</v>
      </c>
    </row>
    <row r="111" spans="1:4">
      <c r="A111" s="1060">
        <v>110</v>
      </c>
      <c r="B111" s="1060" t="s">
        <v>976</v>
      </c>
      <c r="C111" s="1060" t="s">
        <v>996</v>
      </c>
      <c r="D111" s="1060" t="s">
        <v>997</v>
      </c>
    </row>
    <row r="112" spans="1:4">
      <c r="A112" s="1060">
        <v>111</v>
      </c>
      <c r="B112" s="1060" t="s">
        <v>976</v>
      </c>
      <c r="C112" s="1060" t="s">
        <v>998</v>
      </c>
      <c r="D112" s="1060" t="s">
        <v>999</v>
      </c>
    </row>
    <row r="113" spans="1:4">
      <c r="A113" s="1060">
        <v>112</v>
      </c>
      <c r="B113" s="1060" t="s">
        <v>1000</v>
      </c>
      <c r="C113" s="1060" t="s">
        <v>1000</v>
      </c>
      <c r="D113" s="1060" t="s">
        <v>1001</v>
      </c>
    </row>
    <row r="114" spans="1:4">
      <c r="A114" s="1060">
        <v>113</v>
      </c>
      <c r="B114" s="1060" t="s">
        <v>1002</v>
      </c>
      <c r="C114" s="1060" t="s">
        <v>1004</v>
      </c>
      <c r="D114" s="1060" t="s">
        <v>1005</v>
      </c>
    </row>
    <row r="115" spans="1:4">
      <c r="A115" s="1060">
        <v>114</v>
      </c>
      <c r="B115" s="1060" t="s">
        <v>1002</v>
      </c>
      <c r="C115" s="1060" t="s">
        <v>910</v>
      </c>
      <c r="D115" s="1060" t="s">
        <v>1006</v>
      </c>
    </row>
    <row r="116" spans="1:4">
      <c r="A116" s="1060">
        <v>115</v>
      </c>
      <c r="B116" s="1060" t="s">
        <v>1002</v>
      </c>
      <c r="C116" s="1060" t="s">
        <v>1007</v>
      </c>
      <c r="D116" s="1060" t="s">
        <v>1008</v>
      </c>
    </row>
    <row r="117" spans="1:4">
      <c r="A117" s="1060">
        <v>116</v>
      </c>
      <c r="B117" s="1060" t="s">
        <v>1002</v>
      </c>
      <c r="C117" s="1060" t="s">
        <v>1009</v>
      </c>
      <c r="D117" s="1060" t="s">
        <v>1010</v>
      </c>
    </row>
    <row r="118" spans="1:4">
      <c r="A118" s="1060">
        <v>117</v>
      </c>
      <c r="B118" s="1060" t="s">
        <v>1002</v>
      </c>
      <c r="C118" s="1060" t="s">
        <v>1002</v>
      </c>
      <c r="D118" s="1060" t="s">
        <v>1003</v>
      </c>
    </row>
    <row r="119" spans="1:4">
      <c r="A119" s="1060">
        <v>118</v>
      </c>
      <c r="B119" s="1060" t="s">
        <v>1002</v>
      </c>
      <c r="C119" s="1060" t="s">
        <v>1011</v>
      </c>
      <c r="D119" s="1060" t="s">
        <v>1012</v>
      </c>
    </row>
    <row r="120" spans="1:4">
      <c r="A120" s="1060">
        <v>119</v>
      </c>
      <c r="B120" s="1060" t="s">
        <v>1002</v>
      </c>
      <c r="C120" s="1060" t="s">
        <v>1013</v>
      </c>
      <c r="D120" s="1060" t="s">
        <v>1014</v>
      </c>
    </row>
    <row r="121" spans="1:4">
      <c r="A121" s="1060">
        <v>120</v>
      </c>
      <c r="B121" s="1060" t="s">
        <v>1002</v>
      </c>
      <c r="C121" s="1060" t="s">
        <v>1015</v>
      </c>
      <c r="D121" s="1060" t="s">
        <v>1016</v>
      </c>
    </row>
    <row r="122" spans="1:4">
      <c r="A122" s="1060">
        <v>121</v>
      </c>
      <c r="B122" s="1060" t="s">
        <v>1002</v>
      </c>
      <c r="C122" s="1060" t="s">
        <v>1017</v>
      </c>
      <c r="D122" s="1060" t="s">
        <v>1018</v>
      </c>
    </row>
    <row r="123" spans="1:4">
      <c r="A123" s="1060">
        <v>122</v>
      </c>
      <c r="B123" s="1060" t="s">
        <v>1002</v>
      </c>
      <c r="C123" s="1060" t="s">
        <v>1019</v>
      </c>
      <c r="D123" s="1060" t="s">
        <v>1020</v>
      </c>
    </row>
    <row r="124" spans="1:4">
      <c r="A124" s="1060">
        <v>123</v>
      </c>
      <c r="B124" s="1060" t="s">
        <v>1002</v>
      </c>
      <c r="C124" s="1060" t="s">
        <v>1021</v>
      </c>
      <c r="D124" s="1060" t="s">
        <v>1022</v>
      </c>
    </row>
    <row r="125" spans="1:4">
      <c r="A125" s="1060">
        <v>124</v>
      </c>
      <c r="B125" s="1060" t="s">
        <v>1002</v>
      </c>
      <c r="C125" s="1060" t="s">
        <v>1023</v>
      </c>
      <c r="D125" s="1060" t="s">
        <v>1024</v>
      </c>
    </row>
    <row r="126" spans="1:4">
      <c r="A126" s="1060">
        <v>125</v>
      </c>
      <c r="B126" s="1060" t="s">
        <v>1025</v>
      </c>
      <c r="C126" s="1060" t="s">
        <v>1027</v>
      </c>
      <c r="D126" s="1060" t="s">
        <v>1028</v>
      </c>
    </row>
    <row r="127" spans="1:4">
      <c r="A127" s="1060">
        <v>126</v>
      </c>
      <c r="B127" s="1060" t="s">
        <v>1025</v>
      </c>
      <c r="C127" s="1060" t="s">
        <v>1029</v>
      </c>
      <c r="D127" s="1060" t="s">
        <v>1030</v>
      </c>
    </row>
    <row r="128" spans="1:4">
      <c r="A128" s="1060">
        <v>127</v>
      </c>
      <c r="B128" s="1060" t="s">
        <v>1025</v>
      </c>
      <c r="C128" s="1060" t="s">
        <v>1025</v>
      </c>
      <c r="D128" s="1060" t="s">
        <v>1026</v>
      </c>
    </row>
    <row r="129" spans="1:4">
      <c r="A129" s="1060">
        <v>128</v>
      </c>
      <c r="B129" s="1060" t="s">
        <v>1025</v>
      </c>
      <c r="C129" s="1060" t="s">
        <v>1031</v>
      </c>
      <c r="D129" s="1060" t="s">
        <v>1032</v>
      </c>
    </row>
    <row r="130" spans="1:4">
      <c r="A130" s="1060">
        <v>129</v>
      </c>
      <c r="B130" s="1060" t="s">
        <v>1025</v>
      </c>
      <c r="C130" s="1060" t="s">
        <v>1033</v>
      </c>
      <c r="D130" s="1060" t="s">
        <v>1034</v>
      </c>
    </row>
    <row r="131" spans="1:4">
      <c r="A131" s="1060">
        <v>130</v>
      </c>
      <c r="B131" s="1060" t="s">
        <v>1025</v>
      </c>
      <c r="C131" s="1060" t="s">
        <v>1035</v>
      </c>
      <c r="D131" s="1060" t="s">
        <v>1036</v>
      </c>
    </row>
    <row r="132" spans="1:4">
      <c r="A132" s="1060">
        <v>131</v>
      </c>
      <c r="B132" s="1060" t="s">
        <v>1025</v>
      </c>
      <c r="C132" s="1060" t="s">
        <v>1037</v>
      </c>
      <c r="D132" s="1060" t="s">
        <v>1038</v>
      </c>
    </row>
    <row r="133" spans="1:4">
      <c r="A133" s="1060">
        <v>132</v>
      </c>
      <c r="B133" s="1060" t="s">
        <v>1039</v>
      </c>
      <c r="C133" s="1060" t="s">
        <v>1041</v>
      </c>
      <c r="D133" s="1060" t="s">
        <v>1042</v>
      </c>
    </row>
    <row r="134" spans="1:4">
      <c r="A134" s="1060">
        <v>133</v>
      </c>
      <c r="B134" s="1060" t="s">
        <v>1039</v>
      </c>
      <c r="C134" s="1060" t="s">
        <v>1043</v>
      </c>
      <c r="D134" s="1060" t="s">
        <v>1044</v>
      </c>
    </row>
    <row r="135" spans="1:4">
      <c r="A135" s="1060">
        <v>134</v>
      </c>
      <c r="B135" s="1060" t="s">
        <v>1039</v>
      </c>
      <c r="C135" s="1060" t="s">
        <v>1039</v>
      </c>
      <c r="D135" s="1060" t="s">
        <v>1040</v>
      </c>
    </row>
    <row r="136" spans="1:4">
      <c r="A136" s="1060">
        <v>135</v>
      </c>
      <c r="B136" s="1060" t="s">
        <v>1039</v>
      </c>
      <c r="C136" s="1060" t="s">
        <v>1045</v>
      </c>
      <c r="D136" s="1060" t="s">
        <v>1046</v>
      </c>
    </row>
    <row r="137" spans="1:4">
      <c r="A137" s="1060">
        <v>136</v>
      </c>
      <c r="B137" s="1060" t="s">
        <v>1039</v>
      </c>
      <c r="C137" s="1060" t="s">
        <v>1047</v>
      </c>
      <c r="D137" s="1060" t="s">
        <v>1048</v>
      </c>
    </row>
    <row r="138" spans="1:4">
      <c r="A138" s="1060">
        <v>137</v>
      </c>
      <c r="B138" s="1060" t="s">
        <v>1039</v>
      </c>
      <c r="C138" s="1060" t="s">
        <v>1049</v>
      </c>
      <c r="D138" s="1060" t="s">
        <v>1050</v>
      </c>
    </row>
    <row r="139" spans="1:4">
      <c r="A139" s="1060">
        <v>138</v>
      </c>
      <c r="B139" s="1060" t="s">
        <v>1039</v>
      </c>
      <c r="C139" s="1060" t="s">
        <v>1051</v>
      </c>
      <c r="D139" s="1060" t="s">
        <v>1052</v>
      </c>
    </row>
    <row r="140" spans="1:4">
      <c r="A140" s="1060">
        <v>139</v>
      </c>
      <c r="B140" s="1060" t="s">
        <v>1039</v>
      </c>
      <c r="C140" s="1060" t="s">
        <v>1053</v>
      </c>
      <c r="D140" s="1060" t="s">
        <v>1054</v>
      </c>
    </row>
    <row r="141" spans="1:4">
      <c r="A141" s="1060">
        <v>140</v>
      </c>
      <c r="B141" s="1060" t="s">
        <v>1039</v>
      </c>
      <c r="C141" s="1060" t="s">
        <v>1055</v>
      </c>
      <c r="D141" s="1060" t="s">
        <v>1056</v>
      </c>
    </row>
    <row r="142" spans="1:4">
      <c r="A142" s="1060">
        <v>141</v>
      </c>
      <c r="B142" s="1060" t="s">
        <v>1039</v>
      </c>
      <c r="C142" s="1060" t="s">
        <v>1057</v>
      </c>
      <c r="D142" s="1060" t="s">
        <v>1058</v>
      </c>
    </row>
    <row r="143" spans="1:4">
      <c r="A143" s="1060">
        <v>142</v>
      </c>
      <c r="B143" s="1060" t="s">
        <v>1039</v>
      </c>
      <c r="C143" s="1060" t="s">
        <v>1059</v>
      </c>
      <c r="D143" s="1060" t="s">
        <v>1060</v>
      </c>
    </row>
    <row r="144" spans="1:4">
      <c r="A144" s="1060">
        <v>143</v>
      </c>
      <c r="B144" s="1060" t="s">
        <v>1039</v>
      </c>
      <c r="C144" s="1060" t="s">
        <v>1061</v>
      </c>
      <c r="D144" s="1060" t="s">
        <v>1062</v>
      </c>
    </row>
    <row r="145" spans="1:4">
      <c r="A145" s="1060">
        <v>144</v>
      </c>
      <c r="B145" s="1060" t="s">
        <v>1039</v>
      </c>
      <c r="C145" s="1060" t="s">
        <v>1063</v>
      </c>
      <c r="D145" s="1060" t="s">
        <v>1064</v>
      </c>
    </row>
    <row r="146" spans="1:4">
      <c r="A146" s="1060">
        <v>145</v>
      </c>
      <c r="B146" s="1060" t="s">
        <v>1065</v>
      </c>
      <c r="C146" s="1060" t="s">
        <v>1067</v>
      </c>
      <c r="D146" s="1060" t="s">
        <v>1068</v>
      </c>
    </row>
    <row r="147" spans="1:4">
      <c r="A147" s="1060">
        <v>146</v>
      </c>
      <c r="B147" s="1060" t="s">
        <v>1065</v>
      </c>
      <c r="C147" s="1060" t="s">
        <v>1069</v>
      </c>
      <c r="D147" s="1060" t="s">
        <v>1070</v>
      </c>
    </row>
    <row r="148" spans="1:4">
      <c r="A148" s="1060">
        <v>147</v>
      </c>
      <c r="B148" s="1060" t="s">
        <v>1065</v>
      </c>
      <c r="C148" s="1060" t="s">
        <v>1065</v>
      </c>
      <c r="D148" s="1060" t="s">
        <v>1066</v>
      </c>
    </row>
    <row r="149" spans="1:4">
      <c r="A149" s="1060">
        <v>148</v>
      </c>
      <c r="B149" s="1060" t="s">
        <v>1065</v>
      </c>
      <c r="C149" s="1060" t="s">
        <v>1071</v>
      </c>
      <c r="D149" s="1060" t="s">
        <v>1072</v>
      </c>
    </row>
    <row r="150" spans="1:4">
      <c r="A150" s="1060">
        <v>149</v>
      </c>
      <c r="B150" s="1060" t="s">
        <v>1065</v>
      </c>
      <c r="C150" s="1060" t="s">
        <v>1073</v>
      </c>
      <c r="D150" s="1060" t="s">
        <v>1074</v>
      </c>
    </row>
    <row r="151" spans="1:4">
      <c r="A151" s="1060">
        <v>150</v>
      </c>
      <c r="B151" s="1060" t="s">
        <v>1065</v>
      </c>
      <c r="C151" s="1060" t="s">
        <v>1075</v>
      </c>
      <c r="D151" s="1060" t="s">
        <v>1076</v>
      </c>
    </row>
    <row r="152" spans="1:4">
      <c r="A152" s="1060">
        <v>151</v>
      </c>
      <c r="B152" s="1060" t="s">
        <v>1065</v>
      </c>
      <c r="C152" s="1060" t="s">
        <v>1077</v>
      </c>
      <c r="D152" s="1060" t="s">
        <v>1078</v>
      </c>
    </row>
    <row r="153" spans="1:4">
      <c r="A153" s="1060">
        <v>152</v>
      </c>
      <c r="B153" s="1060" t="s">
        <v>1065</v>
      </c>
      <c r="C153" s="1060" t="s">
        <v>1079</v>
      </c>
      <c r="D153" s="1060" t="s">
        <v>1080</v>
      </c>
    </row>
    <row r="154" spans="1:4">
      <c r="A154" s="1060">
        <v>153</v>
      </c>
      <c r="B154" s="1060" t="s">
        <v>1065</v>
      </c>
      <c r="C154" s="1060" t="s">
        <v>1081</v>
      </c>
      <c r="D154" s="1060" t="s">
        <v>1082</v>
      </c>
    </row>
    <row r="155" spans="1:4">
      <c r="A155" s="1060">
        <v>154</v>
      </c>
      <c r="B155" s="1060" t="s">
        <v>1065</v>
      </c>
      <c r="C155" s="1060" t="s">
        <v>1083</v>
      </c>
      <c r="D155" s="1060" t="s">
        <v>1084</v>
      </c>
    </row>
    <row r="156" spans="1:4">
      <c r="A156" s="1060">
        <v>155</v>
      </c>
      <c r="B156" s="1060" t="s">
        <v>1065</v>
      </c>
      <c r="C156" s="1060" t="s">
        <v>1085</v>
      </c>
      <c r="D156" s="1060" t="s">
        <v>1086</v>
      </c>
    </row>
    <row r="157" spans="1:4">
      <c r="A157" s="1060">
        <v>156</v>
      </c>
      <c r="B157" s="1060" t="s">
        <v>1087</v>
      </c>
      <c r="C157" s="1060" t="s">
        <v>1089</v>
      </c>
      <c r="D157" s="1060" t="s">
        <v>1090</v>
      </c>
    </row>
    <row r="158" spans="1:4">
      <c r="A158" s="1060">
        <v>157</v>
      </c>
      <c r="B158" s="1060" t="s">
        <v>1087</v>
      </c>
      <c r="C158" s="1060" t="s">
        <v>1011</v>
      </c>
      <c r="D158" s="1060" t="s">
        <v>1091</v>
      </c>
    </row>
    <row r="159" spans="1:4">
      <c r="A159" s="1060">
        <v>158</v>
      </c>
      <c r="B159" s="1060" t="s">
        <v>1087</v>
      </c>
      <c r="C159" s="1060" t="s">
        <v>1087</v>
      </c>
      <c r="D159" s="1060" t="s">
        <v>1088</v>
      </c>
    </row>
    <row r="160" spans="1:4">
      <c r="A160" s="1060">
        <v>159</v>
      </c>
      <c r="B160" s="1060" t="s">
        <v>1087</v>
      </c>
      <c r="C160" s="1060" t="s">
        <v>1092</v>
      </c>
      <c r="D160" s="1060" t="s">
        <v>1093</v>
      </c>
    </row>
    <row r="161" spans="1:4">
      <c r="A161" s="1060">
        <v>160</v>
      </c>
      <c r="B161" s="1060" t="s">
        <v>1087</v>
      </c>
      <c r="C161" s="1060" t="s">
        <v>1094</v>
      </c>
      <c r="D161" s="1060" t="s">
        <v>1095</v>
      </c>
    </row>
    <row r="162" spans="1:4">
      <c r="A162" s="1060">
        <v>161</v>
      </c>
      <c r="B162" s="1060" t="s">
        <v>1087</v>
      </c>
      <c r="C162" s="1060" t="s">
        <v>1096</v>
      </c>
      <c r="D162" s="1060" t="s">
        <v>1097</v>
      </c>
    </row>
    <row r="163" spans="1:4">
      <c r="A163" s="1060">
        <v>162</v>
      </c>
      <c r="B163" s="1060" t="s">
        <v>1087</v>
      </c>
      <c r="C163" s="1060" t="s">
        <v>1098</v>
      </c>
      <c r="D163" s="1060" t="s">
        <v>1099</v>
      </c>
    </row>
    <row r="164" spans="1:4">
      <c r="A164" s="1060">
        <v>163</v>
      </c>
      <c r="B164" s="1060" t="s">
        <v>1100</v>
      </c>
      <c r="C164" s="1060" t="s">
        <v>1100</v>
      </c>
      <c r="D164" s="1060" t="s">
        <v>1101</v>
      </c>
    </row>
    <row r="165" spans="1:4">
      <c r="A165" s="1060">
        <v>164</v>
      </c>
      <c r="B165" s="1060" t="s">
        <v>1102</v>
      </c>
      <c r="C165" s="1060" t="s">
        <v>1104</v>
      </c>
      <c r="D165" s="1060" t="s">
        <v>1105</v>
      </c>
    </row>
    <row r="166" spans="1:4">
      <c r="A166" s="1060">
        <v>165</v>
      </c>
      <c r="B166" s="1060" t="s">
        <v>1102</v>
      </c>
      <c r="C166" s="1060" t="s">
        <v>1106</v>
      </c>
      <c r="D166" s="1060" t="s">
        <v>1107</v>
      </c>
    </row>
    <row r="167" spans="1:4">
      <c r="A167" s="1060">
        <v>166</v>
      </c>
      <c r="B167" s="1060" t="s">
        <v>1102</v>
      </c>
      <c r="C167" s="1060" t="s">
        <v>1108</v>
      </c>
      <c r="D167" s="1060" t="s">
        <v>1109</v>
      </c>
    </row>
    <row r="168" spans="1:4">
      <c r="A168" s="1060">
        <v>167</v>
      </c>
      <c r="B168" s="1060" t="s">
        <v>1102</v>
      </c>
      <c r="C168" s="1060" t="s">
        <v>1110</v>
      </c>
      <c r="D168" s="1060" t="s">
        <v>1111</v>
      </c>
    </row>
    <row r="169" spans="1:4">
      <c r="A169" s="1060">
        <v>168</v>
      </c>
      <c r="B169" s="1060" t="s">
        <v>1102</v>
      </c>
      <c r="C169" s="1060" t="s">
        <v>1102</v>
      </c>
      <c r="D169" s="1060" t="s">
        <v>1103</v>
      </c>
    </row>
    <row r="170" spans="1:4">
      <c r="A170" s="1060">
        <v>169</v>
      </c>
      <c r="B170" s="1060" t="s">
        <v>1102</v>
      </c>
      <c r="C170" s="1060" t="s">
        <v>1112</v>
      </c>
      <c r="D170" s="1060" t="s">
        <v>1113</v>
      </c>
    </row>
    <row r="171" spans="1:4">
      <c r="A171" s="1060">
        <v>170</v>
      </c>
      <c r="B171" s="1060" t="s">
        <v>1114</v>
      </c>
      <c r="C171" s="1060" t="s">
        <v>1116</v>
      </c>
      <c r="D171" s="1060" t="s">
        <v>1117</v>
      </c>
    </row>
    <row r="172" spans="1:4">
      <c r="A172" s="1060">
        <v>171</v>
      </c>
      <c r="B172" s="1060" t="s">
        <v>1114</v>
      </c>
      <c r="C172" s="1060" t="s">
        <v>1118</v>
      </c>
      <c r="D172" s="1060" t="s">
        <v>1119</v>
      </c>
    </row>
    <row r="173" spans="1:4">
      <c r="A173" s="1060">
        <v>172</v>
      </c>
      <c r="B173" s="1060" t="s">
        <v>1114</v>
      </c>
      <c r="C173" s="1060" t="s">
        <v>1120</v>
      </c>
      <c r="D173" s="1060" t="s">
        <v>1121</v>
      </c>
    </row>
    <row r="174" spans="1:4">
      <c r="A174" s="1060">
        <v>173</v>
      </c>
      <c r="B174" s="1060" t="s">
        <v>1114</v>
      </c>
      <c r="C174" s="1060" t="s">
        <v>1114</v>
      </c>
      <c r="D174" s="1060" t="s">
        <v>1115</v>
      </c>
    </row>
    <row r="175" spans="1:4">
      <c r="A175" s="1060">
        <v>174</v>
      </c>
      <c r="B175" s="1060" t="s">
        <v>1114</v>
      </c>
      <c r="C175" s="1060" t="s">
        <v>1122</v>
      </c>
      <c r="D175" s="1060" t="s">
        <v>1123</v>
      </c>
    </row>
    <row r="176" spans="1:4">
      <c r="A176" s="1060">
        <v>175</v>
      </c>
      <c r="B176" s="1060" t="s">
        <v>1114</v>
      </c>
      <c r="C176" s="1060" t="s">
        <v>1124</v>
      </c>
      <c r="D176" s="1060" t="s">
        <v>1125</v>
      </c>
    </row>
    <row r="177" spans="1:4">
      <c r="A177" s="1060">
        <v>176</v>
      </c>
      <c r="B177" s="1060" t="s">
        <v>1114</v>
      </c>
      <c r="C177" s="1060" t="s">
        <v>1126</v>
      </c>
      <c r="D177" s="1060" t="s">
        <v>1127</v>
      </c>
    </row>
    <row r="178" spans="1:4">
      <c r="A178" s="1060">
        <v>177</v>
      </c>
      <c r="B178" s="1060" t="s">
        <v>1128</v>
      </c>
      <c r="C178" s="1060" t="s">
        <v>1130</v>
      </c>
      <c r="D178" s="1060" t="s">
        <v>1131</v>
      </c>
    </row>
    <row r="179" spans="1:4">
      <c r="A179" s="1060">
        <v>178</v>
      </c>
      <c r="B179" s="1060" t="s">
        <v>1128</v>
      </c>
      <c r="C179" s="1060" t="s">
        <v>1128</v>
      </c>
      <c r="D179" s="1060" t="s">
        <v>1129</v>
      </c>
    </row>
    <row r="180" spans="1:4">
      <c r="A180" s="1060">
        <v>179</v>
      </c>
      <c r="B180" s="1060" t="s">
        <v>1128</v>
      </c>
      <c r="C180" s="1060" t="s">
        <v>1132</v>
      </c>
      <c r="D180" s="1060" t="s">
        <v>1133</v>
      </c>
    </row>
    <row r="181" spans="1:4">
      <c r="A181" s="1060">
        <v>180</v>
      </c>
      <c r="B181" s="1060" t="s">
        <v>1128</v>
      </c>
      <c r="C181" s="1060" t="s">
        <v>1134</v>
      </c>
      <c r="D181" s="1060" t="s">
        <v>1135</v>
      </c>
    </row>
    <row r="182" spans="1:4">
      <c r="A182" s="1060">
        <v>181</v>
      </c>
      <c r="B182" s="1060" t="s">
        <v>1128</v>
      </c>
      <c r="C182" s="1060" t="s">
        <v>1136</v>
      </c>
      <c r="D182" s="1060" t="s">
        <v>1137</v>
      </c>
    </row>
    <row r="183" spans="1:4">
      <c r="A183" s="1060">
        <v>182</v>
      </c>
      <c r="B183" s="1060" t="s">
        <v>1128</v>
      </c>
      <c r="C183" s="1060" t="s">
        <v>1138</v>
      </c>
      <c r="D183" s="1060" t="s">
        <v>1139</v>
      </c>
    </row>
    <row r="184" spans="1:4">
      <c r="A184" s="1060">
        <v>183</v>
      </c>
      <c r="B184" s="1060" t="s">
        <v>1128</v>
      </c>
      <c r="C184" s="1060" t="s">
        <v>1140</v>
      </c>
      <c r="D184" s="1060" t="s">
        <v>1141</v>
      </c>
    </row>
    <row r="185" spans="1:4">
      <c r="A185" s="1060">
        <v>184</v>
      </c>
      <c r="B185" s="1060" t="s">
        <v>1142</v>
      </c>
      <c r="C185" s="1060" t="s">
        <v>1144</v>
      </c>
      <c r="D185" s="1060" t="s">
        <v>1145</v>
      </c>
    </row>
    <row r="186" spans="1:4">
      <c r="A186" s="1060">
        <v>185</v>
      </c>
      <c r="B186" s="1060" t="s">
        <v>1142</v>
      </c>
      <c r="C186" s="1060" t="s">
        <v>1146</v>
      </c>
      <c r="D186" s="1060" t="s">
        <v>1147</v>
      </c>
    </row>
    <row r="187" spans="1:4">
      <c r="A187" s="1060">
        <v>186</v>
      </c>
      <c r="B187" s="1060" t="s">
        <v>1142</v>
      </c>
      <c r="C187" s="1060" t="s">
        <v>1148</v>
      </c>
      <c r="D187" s="1060" t="s">
        <v>1149</v>
      </c>
    </row>
    <row r="188" spans="1:4">
      <c r="A188" s="1060">
        <v>187</v>
      </c>
      <c r="B188" s="1060" t="s">
        <v>1142</v>
      </c>
      <c r="C188" s="1060" t="s">
        <v>1150</v>
      </c>
      <c r="D188" s="1060" t="s">
        <v>1151</v>
      </c>
    </row>
    <row r="189" spans="1:4">
      <c r="A189" s="1060">
        <v>188</v>
      </c>
      <c r="B189" s="1060" t="s">
        <v>1142</v>
      </c>
      <c r="C189" s="1060" t="s">
        <v>1142</v>
      </c>
      <c r="D189" s="1060" t="s">
        <v>1143</v>
      </c>
    </row>
    <row r="190" spans="1:4">
      <c r="A190" s="1060">
        <v>189</v>
      </c>
      <c r="B190" s="1060" t="s">
        <v>1142</v>
      </c>
      <c r="C190" s="1060" t="s">
        <v>1152</v>
      </c>
      <c r="D190" s="1060" t="s">
        <v>1153</v>
      </c>
    </row>
    <row r="191" spans="1:4">
      <c r="A191" s="1060">
        <v>190</v>
      </c>
      <c r="B191" s="1060" t="s">
        <v>1142</v>
      </c>
      <c r="C191" s="1060" t="s">
        <v>1154</v>
      </c>
      <c r="D191" s="1060" t="s">
        <v>1155</v>
      </c>
    </row>
    <row r="192" spans="1:4">
      <c r="A192" s="1060">
        <v>191</v>
      </c>
      <c r="B192" s="1060" t="s">
        <v>1142</v>
      </c>
      <c r="C192" s="1060" t="s">
        <v>1156</v>
      </c>
      <c r="D192" s="1060" t="s">
        <v>1157</v>
      </c>
    </row>
    <row r="193" spans="1:4">
      <c r="A193" s="1060">
        <v>192</v>
      </c>
      <c r="B193" s="1060" t="s">
        <v>1142</v>
      </c>
      <c r="C193" s="1060" t="s">
        <v>1158</v>
      </c>
      <c r="D193" s="1060" t="s">
        <v>1159</v>
      </c>
    </row>
    <row r="194" spans="1:4">
      <c r="A194" s="1060">
        <v>193</v>
      </c>
      <c r="B194" s="1060" t="s">
        <v>1142</v>
      </c>
      <c r="C194" s="1060" t="s">
        <v>1160</v>
      </c>
      <c r="D194" s="1060" t="s">
        <v>1161</v>
      </c>
    </row>
    <row r="195" spans="1:4">
      <c r="A195" s="1060">
        <v>194</v>
      </c>
      <c r="B195" s="1060" t="s">
        <v>1142</v>
      </c>
      <c r="C195" s="1060" t="s">
        <v>1162</v>
      </c>
      <c r="D195" s="1060" t="s">
        <v>1163</v>
      </c>
    </row>
    <row r="196" spans="1:4">
      <c r="A196" s="1060">
        <v>195</v>
      </c>
      <c r="B196" s="1060" t="s">
        <v>1142</v>
      </c>
      <c r="C196" s="1060" t="s">
        <v>1164</v>
      </c>
      <c r="D196" s="1060" t="s">
        <v>1165</v>
      </c>
    </row>
    <row r="197" spans="1:4">
      <c r="A197" s="1060">
        <v>196</v>
      </c>
      <c r="B197" s="1060" t="s">
        <v>1142</v>
      </c>
      <c r="C197" s="1060" t="s">
        <v>1166</v>
      </c>
      <c r="D197" s="1060" t="s">
        <v>1167</v>
      </c>
    </row>
    <row r="198" spans="1:4">
      <c r="A198" s="1060">
        <v>197</v>
      </c>
      <c r="B198" s="1060" t="s">
        <v>1168</v>
      </c>
      <c r="C198" s="1060" t="s">
        <v>1170</v>
      </c>
      <c r="D198" s="1060" t="s">
        <v>1171</v>
      </c>
    </row>
    <row r="199" spans="1:4">
      <c r="A199" s="1060">
        <v>198</v>
      </c>
      <c r="B199" s="1060" t="s">
        <v>1168</v>
      </c>
      <c r="C199" s="1060" t="s">
        <v>1172</v>
      </c>
      <c r="D199" s="1060" t="s">
        <v>1173</v>
      </c>
    </row>
    <row r="200" spans="1:4">
      <c r="A200" s="1060">
        <v>199</v>
      </c>
      <c r="B200" s="1060" t="s">
        <v>1168</v>
      </c>
      <c r="C200" s="1060" t="s">
        <v>1174</v>
      </c>
      <c r="D200" s="1060" t="s">
        <v>1175</v>
      </c>
    </row>
    <row r="201" spans="1:4">
      <c r="A201" s="1060">
        <v>200</v>
      </c>
      <c r="B201" s="1060" t="s">
        <v>1168</v>
      </c>
      <c r="C201" s="1060" t="s">
        <v>1176</v>
      </c>
      <c r="D201" s="1060" t="s">
        <v>1177</v>
      </c>
    </row>
    <row r="202" spans="1:4">
      <c r="A202" s="1060">
        <v>201</v>
      </c>
      <c r="B202" s="1060" t="s">
        <v>1168</v>
      </c>
      <c r="C202" s="1060" t="s">
        <v>1178</v>
      </c>
      <c r="D202" s="1060" t="s">
        <v>1179</v>
      </c>
    </row>
    <row r="203" spans="1:4">
      <c r="A203" s="1060">
        <v>202</v>
      </c>
      <c r="B203" s="1060" t="s">
        <v>1168</v>
      </c>
      <c r="C203" s="1060" t="s">
        <v>1180</v>
      </c>
      <c r="D203" s="1060" t="s">
        <v>1181</v>
      </c>
    </row>
    <row r="204" spans="1:4">
      <c r="A204" s="1060">
        <v>203</v>
      </c>
      <c r="B204" s="1060" t="s">
        <v>1168</v>
      </c>
      <c r="C204" s="1060" t="s">
        <v>1182</v>
      </c>
      <c r="D204" s="1060" t="s">
        <v>1183</v>
      </c>
    </row>
    <row r="205" spans="1:4">
      <c r="A205" s="1060">
        <v>204</v>
      </c>
      <c r="B205" s="1060" t="s">
        <v>1168</v>
      </c>
      <c r="C205" s="1060" t="s">
        <v>1168</v>
      </c>
      <c r="D205" s="1060" t="s">
        <v>1169</v>
      </c>
    </row>
    <row r="206" spans="1:4">
      <c r="A206" s="1060">
        <v>205</v>
      </c>
      <c r="B206" s="1060" t="s">
        <v>1168</v>
      </c>
      <c r="C206" s="1060" t="s">
        <v>1184</v>
      </c>
      <c r="D206" s="1060" t="s">
        <v>1185</v>
      </c>
    </row>
    <row r="207" spans="1:4">
      <c r="A207" s="1060">
        <v>206</v>
      </c>
      <c r="B207" s="1060" t="s">
        <v>1168</v>
      </c>
      <c r="C207" s="1060" t="s">
        <v>1186</v>
      </c>
      <c r="D207" s="1060" t="s">
        <v>1187</v>
      </c>
    </row>
    <row r="208" spans="1:4">
      <c r="A208" s="1060">
        <v>207</v>
      </c>
      <c r="B208" s="1060" t="s">
        <v>1168</v>
      </c>
      <c r="C208" s="1060" t="s">
        <v>1188</v>
      </c>
      <c r="D208" s="1060" t="s">
        <v>1189</v>
      </c>
    </row>
    <row r="209" spans="1:4">
      <c r="A209" s="1060">
        <v>208</v>
      </c>
      <c r="B209" s="1060" t="s">
        <v>1168</v>
      </c>
      <c r="C209" s="1060" t="s">
        <v>1190</v>
      </c>
      <c r="D209" s="1060" t="s">
        <v>1191</v>
      </c>
    </row>
    <row r="210" spans="1:4">
      <c r="A210" s="1060">
        <v>209</v>
      </c>
      <c r="B210" s="1060" t="s">
        <v>1168</v>
      </c>
      <c r="C210" s="1060" t="s">
        <v>1192</v>
      </c>
      <c r="D210" s="1060" t="s">
        <v>1193</v>
      </c>
    </row>
    <row r="211" spans="1:4">
      <c r="A211" s="1060">
        <v>210</v>
      </c>
      <c r="B211" s="1060" t="s">
        <v>1168</v>
      </c>
      <c r="C211" s="1060" t="s">
        <v>820</v>
      </c>
      <c r="D211" s="1060" t="s">
        <v>1194</v>
      </c>
    </row>
    <row r="212" spans="1:4">
      <c r="A212" s="1060">
        <v>211</v>
      </c>
      <c r="B212" s="1060" t="s">
        <v>1168</v>
      </c>
      <c r="C212" s="1060" t="s">
        <v>1195</v>
      </c>
      <c r="D212" s="1060" t="s">
        <v>1196</v>
      </c>
    </row>
    <row r="213" spans="1:4">
      <c r="A213" s="1060">
        <v>212</v>
      </c>
      <c r="B213" s="1060" t="s">
        <v>1197</v>
      </c>
      <c r="C213" s="1060" t="s">
        <v>1199</v>
      </c>
      <c r="D213" s="1060" t="s">
        <v>1200</v>
      </c>
    </row>
    <row r="214" spans="1:4">
      <c r="A214" s="1060">
        <v>213</v>
      </c>
      <c r="B214" s="1060" t="s">
        <v>1197</v>
      </c>
      <c r="C214" s="1060" t="s">
        <v>1201</v>
      </c>
      <c r="D214" s="1060" t="s">
        <v>1202</v>
      </c>
    </row>
    <row r="215" spans="1:4">
      <c r="A215" s="1060">
        <v>214</v>
      </c>
      <c r="B215" s="1060" t="s">
        <v>1197</v>
      </c>
      <c r="C215" s="1060" t="s">
        <v>1203</v>
      </c>
      <c r="D215" s="1060" t="s">
        <v>1204</v>
      </c>
    </row>
    <row r="216" spans="1:4">
      <c r="A216" s="1060">
        <v>215</v>
      </c>
      <c r="B216" s="1060" t="s">
        <v>1197</v>
      </c>
      <c r="C216" s="1060" t="s">
        <v>1205</v>
      </c>
      <c r="D216" s="1060" t="s">
        <v>1206</v>
      </c>
    </row>
    <row r="217" spans="1:4">
      <c r="A217" s="1060">
        <v>216</v>
      </c>
      <c r="B217" s="1060" t="s">
        <v>1197</v>
      </c>
      <c r="C217" s="1060" t="s">
        <v>902</v>
      </c>
      <c r="D217" s="1060" t="s">
        <v>1207</v>
      </c>
    </row>
    <row r="218" spans="1:4">
      <c r="A218" s="1060">
        <v>217</v>
      </c>
      <c r="B218" s="1060" t="s">
        <v>1197</v>
      </c>
      <c r="C218" s="1060" t="s">
        <v>1197</v>
      </c>
      <c r="D218" s="1060" t="s">
        <v>1198</v>
      </c>
    </row>
    <row r="219" spans="1:4">
      <c r="A219" s="1060">
        <v>218</v>
      </c>
      <c r="B219" s="1060" t="s">
        <v>1197</v>
      </c>
      <c r="C219" s="1060" t="s">
        <v>1208</v>
      </c>
      <c r="D219" s="1060" t="s">
        <v>1209</v>
      </c>
    </row>
    <row r="220" spans="1:4">
      <c r="A220" s="1060">
        <v>219</v>
      </c>
      <c r="B220" s="1060" t="s">
        <v>1197</v>
      </c>
      <c r="C220" s="1060" t="s">
        <v>1210</v>
      </c>
      <c r="D220" s="1060" t="s">
        <v>1211</v>
      </c>
    </row>
    <row r="221" spans="1:4">
      <c r="A221" s="1060">
        <v>220</v>
      </c>
      <c r="B221" s="1060" t="s">
        <v>1197</v>
      </c>
      <c r="C221" s="1060" t="s">
        <v>1212</v>
      </c>
      <c r="D221" s="1060" t="s">
        <v>1213</v>
      </c>
    </row>
    <row r="222" spans="1:4">
      <c r="A222" s="1060">
        <v>221</v>
      </c>
      <c r="B222" s="1060" t="s">
        <v>1214</v>
      </c>
      <c r="C222" s="1060" t="s">
        <v>1216</v>
      </c>
      <c r="D222" s="1060" t="s">
        <v>1217</v>
      </c>
    </row>
    <row r="223" spans="1:4">
      <c r="A223" s="1060">
        <v>222</v>
      </c>
      <c r="B223" s="1060" t="s">
        <v>1214</v>
      </c>
      <c r="C223" s="1060" t="s">
        <v>1218</v>
      </c>
      <c r="D223" s="1060" t="s">
        <v>1219</v>
      </c>
    </row>
    <row r="224" spans="1:4">
      <c r="A224" s="1060">
        <v>223</v>
      </c>
      <c r="B224" s="1060" t="s">
        <v>1214</v>
      </c>
      <c r="C224" s="1060" t="s">
        <v>1220</v>
      </c>
      <c r="D224" s="1060" t="s">
        <v>1221</v>
      </c>
    </row>
    <row r="225" spans="1:4">
      <c r="A225" s="1060">
        <v>224</v>
      </c>
      <c r="B225" s="1060" t="s">
        <v>1214</v>
      </c>
      <c r="C225" s="1060" t="s">
        <v>1222</v>
      </c>
      <c r="D225" s="1060" t="s">
        <v>1223</v>
      </c>
    </row>
    <row r="226" spans="1:4">
      <c r="A226" s="1060">
        <v>225</v>
      </c>
      <c r="B226" s="1060" t="s">
        <v>1214</v>
      </c>
      <c r="C226" s="1060" t="s">
        <v>1224</v>
      </c>
      <c r="D226" s="1060" t="s">
        <v>1225</v>
      </c>
    </row>
    <row r="227" spans="1:4">
      <c r="A227" s="1060">
        <v>226</v>
      </c>
      <c r="B227" s="1060" t="s">
        <v>1214</v>
      </c>
      <c r="C227" s="1060" t="s">
        <v>1226</v>
      </c>
      <c r="D227" s="1060" t="s">
        <v>1227</v>
      </c>
    </row>
    <row r="228" spans="1:4">
      <c r="A228" s="1060">
        <v>227</v>
      </c>
      <c r="B228" s="1060" t="s">
        <v>1214</v>
      </c>
      <c r="C228" s="1060" t="s">
        <v>1228</v>
      </c>
      <c r="D228" s="1060" t="s">
        <v>1229</v>
      </c>
    </row>
    <row r="229" spans="1:4">
      <c r="A229" s="1060">
        <v>228</v>
      </c>
      <c r="B229" s="1060" t="s">
        <v>1214</v>
      </c>
      <c r="C229" s="1060" t="s">
        <v>1230</v>
      </c>
      <c r="D229" s="1060" t="s">
        <v>1231</v>
      </c>
    </row>
    <row r="230" spans="1:4">
      <c r="A230" s="1060">
        <v>229</v>
      </c>
      <c r="B230" s="1060" t="s">
        <v>1214</v>
      </c>
      <c r="C230" s="1060" t="s">
        <v>1214</v>
      </c>
      <c r="D230" s="1060" t="s">
        <v>1215</v>
      </c>
    </row>
    <row r="231" spans="1:4">
      <c r="A231" s="1060">
        <v>230</v>
      </c>
      <c r="B231" s="1060" t="s">
        <v>1214</v>
      </c>
      <c r="C231" s="1060" t="s">
        <v>1232</v>
      </c>
      <c r="D231" s="1060" t="s">
        <v>1233</v>
      </c>
    </row>
    <row r="232" spans="1:4">
      <c r="A232" s="1060">
        <v>231</v>
      </c>
      <c r="B232" s="1060" t="s">
        <v>1234</v>
      </c>
      <c r="C232" s="1060" t="s">
        <v>1234</v>
      </c>
      <c r="D232" s="1060" t="s">
        <v>1235</v>
      </c>
    </row>
    <row r="233" spans="1:4">
      <c r="A233" s="1060">
        <v>232</v>
      </c>
      <c r="B233" s="1060" t="s">
        <v>1236</v>
      </c>
      <c r="C233" s="1060" t="s">
        <v>1238</v>
      </c>
      <c r="D233" s="1060" t="s">
        <v>1239</v>
      </c>
    </row>
    <row r="234" spans="1:4">
      <c r="A234" s="1060">
        <v>233</v>
      </c>
      <c r="B234" s="1060" t="s">
        <v>1236</v>
      </c>
      <c r="C234" s="1060" t="s">
        <v>1240</v>
      </c>
      <c r="D234" s="1060" t="s">
        <v>1241</v>
      </c>
    </row>
    <row r="235" spans="1:4">
      <c r="A235" s="1060">
        <v>234</v>
      </c>
      <c r="B235" s="1060" t="s">
        <v>1236</v>
      </c>
      <c r="C235" s="1060" t="s">
        <v>1242</v>
      </c>
      <c r="D235" s="1060" t="s">
        <v>1243</v>
      </c>
    </row>
    <row r="236" spans="1:4">
      <c r="A236" s="1060">
        <v>235</v>
      </c>
      <c r="B236" s="1060" t="s">
        <v>1236</v>
      </c>
      <c r="C236" s="1060" t="s">
        <v>1244</v>
      </c>
      <c r="D236" s="1060" t="s">
        <v>1245</v>
      </c>
    </row>
    <row r="237" spans="1:4">
      <c r="A237" s="1060">
        <v>236</v>
      </c>
      <c r="B237" s="1060" t="s">
        <v>1236</v>
      </c>
      <c r="C237" s="1060" t="s">
        <v>1246</v>
      </c>
      <c r="D237" s="1060" t="s">
        <v>1247</v>
      </c>
    </row>
    <row r="238" spans="1:4">
      <c r="A238" s="1060">
        <v>237</v>
      </c>
      <c r="B238" s="1060" t="s">
        <v>1236</v>
      </c>
      <c r="C238" s="1060" t="s">
        <v>1248</v>
      </c>
      <c r="D238" s="1060" t="s">
        <v>1249</v>
      </c>
    </row>
    <row r="239" spans="1:4">
      <c r="A239" s="1060">
        <v>238</v>
      </c>
      <c r="B239" s="1060" t="s">
        <v>1236</v>
      </c>
      <c r="C239" s="1060" t="s">
        <v>1250</v>
      </c>
      <c r="D239" s="1060" t="s">
        <v>1251</v>
      </c>
    </row>
    <row r="240" spans="1:4">
      <c r="A240" s="1060">
        <v>239</v>
      </c>
      <c r="B240" s="1060" t="s">
        <v>1236</v>
      </c>
      <c r="C240" s="1060" t="s">
        <v>1252</v>
      </c>
      <c r="D240" s="1060" t="s">
        <v>1253</v>
      </c>
    </row>
    <row r="241" spans="1:4">
      <c r="A241" s="1060">
        <v>240</v>
      </c>
      <c r="B241" s="1060" t="s">
        <v>1236</v>
      </c>
      <c r="C241" s="1060" t="s">
        <v>1236</v>
      </c>
      <c r="D241" s="1060" t="s">
        <v>1237</v>
      </c>
    </row>
    <row r="242" spans="1:4">
      <c r="A242" s="1060">
        <v>241</v>
      </c>
      <c r="B242" s="1060" t="s">
        <v>1236</v>
      </c>
      <c r="C242" s="1060" t="s">
        <v>1254</v>
      </c>
      <c r="D242" s="1060" t="s">
        <v>1255</v>
      </c>
    </row>
    <row r="243" spans="1:4">
      <c r="A243" s="1060">
        <v>242</v>
      </c>
      <c r="B243" s="1060" t="s">
        <v>1236</v>
      </c>
      <c r="C243" s="1060" t="s">
        <v>1256</v>
      </c>
      <c r="D243" s="1060" t="s">
        <v>1257</v>
      </c>
    </row>
    <row r="244" spans="1:4">
      <c r="A244" s="1060">
        <v>243</v>
      </c>
      <c r="B244" s="1060" t="s">
        <v>1258</v>
      </c>
      <c r="C244" s="1060" t="s">
        <v>1258</v>
      </c>
      <c r="D244" s="1060" t="s">
        <v>1259</v>
      </c>
    </row>
    <row r="245" spans="1:4">
      <c r="A245" s="1060">
        <v>244</v>
      </c>
      <c r="B245" s="1060" t="s">
        <v>1260</v>
      </c>
      <c r="C245" s="1060" t="s">
        <v>1262</v>
      </c>
      <c r="D245" s="1060" t="s">
        <v>1263</v>
      </c>
    </row>
    <row r="246" spans="1:4">
      <c r="A246" s="1060">
        <v>245</v>
      </c>
      <c r="B246" s="1060" t="s">
        <v>1260</v>
      </c>
      <c r="C246" s="1060" t="s">
        <v>1264</v>
      </c>
      <c r="D246" s="1060" t="s">
        <v>1265</v>
      </c>
    </row>
    <row r="247" spans="1:4">
      <c r="A247" s="1060">
        <v>246</v>
      </c>
      <c r="B247" s="1060" t="s">
        <v>1260</v>
      </c>
      <c r="C247" s="1060" t="s">
        <v>1266</v>
      </c>
      <c r="D247" s="1060" t="s">
        <v>1267</v>
      </c>
    </row>
    <row r="248" spans="1:4">
      <c r="A248" s="1060">
        <v>247</v>
      </c>
      <c r="B248" s="1060" t="s">
        <v>1260</v>
      </c>
      <c r="C248" s="1060" t="s">
        <v>1268</v>
      </c>
      <c r="D248" s="1060" t="s">
        <v>1269</v>
      </c>
    </row>
    <row r="249" spans="1:4">
      <c r="A249" s="1060">
        <v>248</v>
      </c>
      <c r="B249" s="1060" t="s">
        <v>1260</v>
      </c>
      <c r="C249" s="1060" t="s">
        <v>1270</v>
      </c>
      <c r="D249" s="1060" t="s">
        <v>1271</v>
      </c>
    </row>
    <row r="250" spans="1:4">
      <c r="A250" s="1060">
        <v>249</v>
      </c>
      <c r="B250" s="1060" t="s">
        <v>1260</v>
      </c>
      <c r="C250" s="1060" t="s">
        <v>1154</v>
      </c>
      <c r="D250" s="1060" t="s">
        <v>1272</v>
      </c>
    </row>
    <row r="251" spans="1:4">
      <c r="A251" s="1060">
        <v>250</v>
      </c>
      <c r="B251" s="1060" t="s">
        <v>1260</v>
      </c>
      <c r="C251" s="1060" t="s">
        <v>1273</v>
      </c>
      <c r="D251" s="1060" t="s">
        <v>1274</v>
      </c>
    </row>
    <row r="252" spans="1:4">
      <c r="A252" s="1060">
        <v>251</v>
      </c>
      <c r="B252" s="1060" t="s">
        <v>1260</v>
      </c>
      <c r="C252" s="1060" t="s">
        <v>1275</v>
      </c>
      <c r="D252" s="1060" t="s">
        <v>1276</v>
      </c>
    </row>
    <row r="253" spans="1:4">
      <c r="A253" s="1060">
        <v>252</v>
      </c>
      <c r="B253" s="1060" t="s">
        <v>1260</v>
      </c>
      <c r="C253" s="1060" t="s">
        <v>1277</v>
      </c>
      <c r="D253" s="1060" t="s">
        <v>1278</v>
      </c>
    </row>
    <row r="254" spans="1:4">
      <c r="A254" s="1060">
        <v>253</v>
      </c>
      <c r="B254" s="1060" t="s">
        <v>1260</v>
      </c>
      <c r="C254" s="1060" t="s">
        <v>1260</v>
      </c>
      <c r="D254" s="1060" t="s">
        <v>1261</v>
      </c>
    </row>
    <row r="255" spans="1:4">
      <c r="A255" s="1060">
        <v>254</v>
      </c>
      <c r="B255" s="1060" t="s">
        <v>1260</v>
      </c>
      <c r="C255" s="1060" t="s">
        <v>1279</v>
      </c>
      <c r="D255" s="1060" t="s">
        <v>1280</v>
      </c>
    </row>
    <row r="256" spans="1:4">
      <c r="A256" s="1060">
        <v>255</v>
      </c>
      <c r="B256" s="1060" t="s">
        <v>1260</v>
      </c>
      <c r="C256" s="1060" t="s">
        <v>1281</v>
      </c>
      <c r="D256" s="1060" t="s">
        <v>1282</v>
      </c>
    </row>
    <row r="257" spans="1:4">
      <c r="A257" s="1060">
        <v>256</v>
      </c>
      <c r="B257" s="1060" t="s">
        <v>1260</v>
      </c>
      <c r="C257" s="1060" t="s">
        <v>1283</v>
      </c>
      <c r="D257" s="1060" t="s">
        <v>1284</v>
      </c>
    </row>
    <row r="258" spans="1:4">
      <c r="A258" s="1060">
        <v>257</v>
      </c>
      <c r="B258" s="1060" t="s">
        <v>1285</v>
      </c>
      <c r="C258" s="1060" t="s">
        <v>1287</v>
      </c>
      <c r="D258" s="1060" t="s">
        <v>1288</v>
      </c>
    </row>
    <row r="259" spans="1:4">
      <c r="A259" s="1060">
        <v>258</v>
      </c>
      <c r="B259" s="1060" t="s">
        <v>1285</v>
      </c>
      <c r="C259" s="1060" t="s">
        <v>1289</v>
      </c>
      <c r="D259" s="1060" t="s">
        <v>1290</v>
      </c>
    </row>
    <row r="260" spans="1:4">
      <c r="A260" s="1060">
        <v>259</v>
      </c>
      <c r="B260" s="1060" t="s">
        <v>1285</v>
      </c>
      <c r="C260" s="1060" t="s">
        <v>1291</v>
      </c>
      <c r="D260" s="1060" t="s">
        <v>1292</v>
      </c>
    </row>
    <row r="261" spans="1:4">
      <c r="A261" s="1060">
        <v>260</v>
      </c>
      <c r="B261" s="1060" t="s">
        <v>1285</v>
      </c>
      <c r="C261" s="1060" t="s">
        <v>1152</v>
      </c>
      <c r="D261" s="1060" t="s">
        <v>1293</v>
      </c>
    </row>
    <row r="262" spans="1:4">
      <c r="A262" s="1060">
        <v>261</v>
      </c>
      <c r="B262" s="1060" t="s">
        <v>1285</v>
      </c>
      <c r="C262" s="1060" t="s">
        <v>1294</v>
      </c>
      <c r="D262" s="1060" t="s">
        <v>1295</v>
      </c>
    </row>
    <row r="263" spans="1:4">
      <c r="A263" s="1060">
        <v>262</v>
      </c>
      <c r="B263" s="1060" t="s">
        <v>1285</v>
      </c>
      <c r="C263" s="1060" t="s">
        <v>1296</v>
      </c>
      <c r="D263" s="1060" t="s">
        <v>1297</v>
      </c>
    </row>
    <row r="264" spans="1:4">
      <c r="A264" s="1060">
        <v>263</v>
      </c>
      <c r="B264" s="1060" t="s">
        <v>1285</v>
      </c>
      <c r="C264" s="1060" t="s">
        <v>1285</v>
      </c>
      <c r="D264" s="1060" t="s">
        <v>1286</v>
      </c>
    </row>
    <row r="265" spans="1:4">
      <c r="A265" s="1060">
        <v>264</v>
      </c>
      <c r="B265" s="1060" t="s">
        <v>1285</v>
      </c>
      <c r="C265" s="1060" t="s">
        <v>1298</v>
      </c>
      <c r="D265" s="1060" t="s">
        <v>1299</v>
      </c>
    </row>
    <row r="266" spans="1:4">
      <c r="A266" s="1060">
        <v>265</v>
      </c>
      <c r="B266" s="1060" t="s">
        <v>1285</v>
      </c>
      <c r="C266" s="1060" t="s">
        <v>1300</v>
      </c>
      <c r="D266" s="1060" t="s">
        <v>1301</v>
      </c>
    </row>
    <row r="267" spans="1:4">
      <c r="A267" s="1060">
        <v>266</v>
      </c>
      <c r="B267" s="1060" t="s">
        <v>1285</v>
      </c>
      <c r="C267" s="1060" t="s">
        <v>1302</v>
      </c>
      <c r="D267" s="1060" t="s">
        <v>1303</v>
      </c>
    </row>
    <row r="268" spans="1:4">
      <c r="A268" s="1060">
        <v>267</v>
      </c>
      <c r="B268" s="1060" t="s">
        <v>1304</v>
      </c>
      <c r="C268" s="1060" t="s">
        <v>1304</v>
      </c>
      <c r="D268" s="1060" t="s">
        <v>1305</v>
      </c>
    </row>
    <row r="269" spans="1:4">
      <c r="A269" s="1060">
        <v>268</v>
      </c>
      <c r="B269" s="1060" t="s">
        <v>1306</v>
      </c>
      <c r="C269" s="1060" t="s">
        <v>1308</v>
      </c>
      <c r="D269" s="1060" t="s">
        <v>1309</v>
      </c>
    </row>
    <row r="270" spans="1:4">
      <c r="A270" s="1060">
        <v>269</v>
      </c>
      <c r="B270" s="1060" t="s">
        <v>1306</v>
      </c>
      <c r="C270" s="1060" t="s">
        <v>1310</v>
      </c>
      <c r="D270" s="1060" t="s">
        <v>1311</v>
      </c>
    </row>
    <row r="271" spans="1:4">
      <c r="A271" s="1060">
        <v>270</v>
      </c>
      <c r="B271" s="1060" t="s">
        <v>1306</v>
      </c>
      <c r="C271" s="1060" t="s">
        <v>910</v>
      </c>
      <c r="D271" s="1060" t="s">
        <v>1312</v>
      </c>
    </row>
    <row r="272" spans="1:4">
      <c r="A272" s="1060">
        <v>271</v>
      </c>
      <c r="B272" s="1060" t="s">
        <v>1306</v>
      </c>
      <c r="C272" s="1060" t="s">
        <v>1313</v>
      </c>
      <c r="D272" s="1060" t="s">
        <v>1314</v>
      </c>
    </row>
    <row r="273" spans="1:4">
      <c r="A273" s="1060">
        <v>272</v>
      </c>
      <c r="B273" s="1060" t="s">
        <v>1306</v>
      </c>
      <c r="C273" s="1060" t="s">
        <v>1315</v>
      </c>
      <c r="D273" s="1060" t="s">
        <v>1316</v>
      </c>
    </row>
    <row r="274" spans="1:4">
      <c r="A274" s="1060">
        <v>273</v>
      </c>
      <c r="B274" s="1060" t="s">
        <v>1306</v>
      </c>
      <c r="C274" s="1060" t="s">
        <v>1317</v>
      </c>
      <c r="D274" s="1060" t="s">
        <v>1318</v>
      </c>
    </row>
    <row r="275" spans="1:4">
      <c r="A275" s="1060">
        <v>274</v>
      </c>
      <c r="B275" s="1060" t="s">
        <v>1306</v>
      </c>
      <c r="C275" s="1060" t="s">
        <v>902</v>
      </c>
      <c r="D275" s="1060" t="s">
        <v>1319</v>
      </c>
    </row>
    <row r="276" spans="1:4">
      <c r="A276" s="1060">
        <v>275</v>
      </c>
      <c r="B276" s="1060" t="s">
        <v>1306</v>
      </c>
      <c r="C276" s="1060" t="s">
        <v>1320</v>
      </c>
      <c r="D276" s="1060" t="s">
        <v>1321</v>
      </c>
    </row>
    <row r="277" spans="1:4">
      <c r="A277" s="1060">
        <v>276</v>
      </c>
      <c r="B277" s="1060" t="s">
        <v>1306</v>
      </c>
      <c r="C277" s="1060" t="s">
        <v>1306</v>
      </c>
      <c r="D277" s="1060" t="s">
        <v>1307</v>
      </c>
    </row>
    <row r="278" spans="1:4">
      <c r="A278" s="1060">
        <v>277</v>
      </c>
      <c r="B278" s="1060" t="s">
        <v>1306</v>
      </c>
      <c r="C278" s="1060" t="s">
        <v>1322</v>
      </c>
      <c r="D278" s="1060" t="s">
        <v>1323</v>
      </c>
    </row>
    <row r="279" spans="1:4">
      <c r="A279" s="1060">
        <v>278</v>
      </c>
      <c r="B279" s="1060" t="s">
        <v>1306</v>
      </c>
      <c r="C279" s="1060" t="s">
        <v>1324</v>
      </c>
      <c r="D279" s="1060" t="s">
        <v>1325</v>
      </c>
    </row>
    <row r="280" spans="1:4">
      <c r="A280" s="1060">
        <v>279</v>
      </c>
      <c r="B280" s="1060" t="s">
        <v>1306</v>
      </c>
      <c r="C280" s="1060" t="s">
        <v>1326</v>
      </c>
      <c r="D280" s="1060" t="s">
        <v>1327</v>
      </c>
    </row>
    <row r="281" spans="1:4">
      <c r="A281" s="1060">
        <v>280</v>
      </c>
      <c r="B281" s="1060" t="s">
        <v>1328</v>
      </c>
      <c r="C281" s="1060" t="s">
        <v>1330</v>
      </c>
      <c r="D281" s="1060" t="s">
        <v>1331</v>
      </c>
    </row>
    <row r="282" spans="1:4">
      <c r="A282" s="1060">
        <v>281</v>
      </c>
      <c r="B282" s="1060" t="s">
        <v>1328</v>
      </c>
      <c r="C282" s="1060" t="s">
        <v>1332</v>
      </c>
      <c r="D282" s="1060" t="s">
        <v>1333</v>
      </c>
    </row>
    <row r="283" spans="1:4">
      <c r="A283" s="1060">
        <v>282</v>
      </c>
      <c r="B283" s="1060" t="s">
        <v>1328</v>
      </c>
      <c r="C283" s="1060" t="s">
        <v>1334</v>
      </c>
      <c r="D283" s="1060" t="s">
        <v>1335</v>
      </c>
    </row>
    <row r="284" spans="1:4">
      <c r="A284" s="1060">
        <v>283</v>
      </c>
      <c r="B284" s="1060" t="s">
        <v>1328</v>
      </c>
      <c r="C284" s="1060" t="s">
        <v>1336</v>
      </c>
      <c r="D284" s="1060" t="s">
        <v>1337</v>
      </c>
    </row>
    <row r="285" spans="1:4">
      <c r="A285" s="1060">
        <v>284</v>
      </c>
      <c r="B285" s="1060" t="s">
        <v>1328</v>
      </c>
      <c r="C285" s="1060" t="s">
        <v>1338</v>
      </c>
      <c r="D285" s="1060" t="s">
        <v>1339</v>
      </c>
    </row>
    <row r="286" spans="1:4">
      <c r="A286" s="1060">
        <v>285</v>
      </c>
      <c r="B286" s="1060" t="s">
        <v>1328</v>
      </c>
      <c r="C286" s="1060" t="s">
        <v>1340</v>
      </c>
      <c r="D286" s="1060" t="s">
        <v>1341</v>
      </c>
    </row>
    <row r="287" spans="1:4">
      <c r="A287" s="1060">
        <v>286</v>
      </c>
      <c r="B287" s="1060" t="s">
        <v>1328</v>
      </c>
      <c r="C287" s="1060" t="s">
        <v>1328</v>
      </c>
      <c r="D287" s="1060" t="s">
        <v>1329</v>
      </c>
    </row>
    <row r="288" spans="1:4">
      <c r="A288" s="1060">
        <v>287</v>
      </c>
      <c r="B288" s="1060" t="s">
        <v>1328</v>
      </c>
      <c r="C288" s="1060" t="s">
        <v>1342</v>
      </c>
      <c r="D288" s="1060" t="s">
        <v>1343</v>
      </c>
    </row>
    <row r="289" spans="1:4">
      <c r="A289" s="1060">
        <v>288</v>
      </c>
      <c r="B289" s="1060" t="s">
        <v>1344</v>
      </c>
      <c r="C289" s="1060" t="s">
        <v>1344</v>
      </c>
      <c r="D289" s="1060" t="s">
        <v>1345</v>
      </c>
    </row>
    <row r="290" spans="1:4">
      <c r="A290" s="1060">
        <v>289</v>
      </c>
      <c r="B290" s="1060" t="s">
        <v>1346</v>
      </c>
      <c r="C290" s="1060" t="s">
        <v>1348</v>
      </c>
      <c r="D290" s="1060" t="s">
        <v>1349</v>
      </c>
    </row>
    <row r="291" spans="1:4">
      <c r="A291" s="1060">
        <v>290</v>
      </c>
      <c r="B291" s="1060" t="s">
        <v>1346</v>
      </c>
      <c r="C291" s="1060" t="s">
        <v>1350</v>
      </c>
      <c r="D291" s="1060" t="s">
        <v>1351</v>
      </c>
    </row>
    <row r="292" spans="1:4">
      <c r="A292" s="1060">
        <v>291</v>
      </c>
      <c r="B292" s="1060" t="s">
        <v>1346</v>
      </c>
      <c r="C292" s="1060" t="s">
        <v>1352</v>
      </c>
      <c r="D292" s="1060" t="s">
        <v>1353</v>
      </c>
    </row>
    <row r="293" spans="1:4">
      <c r="A293" s="1060">
        <v>292</v>
      </c>
      <c r="B293" s="1060" t="s">
        <v>1346</v>
      </c>
      <c r="C293" s="1060" t="s">
        <v>1354</v>
      </c>
      <c r="D293" s="1060" t="s">
        <v>1355</v>
      </c>
    </row>
    <row r="294" spans="1:4">
      <c r="A294" s="1060">
        <v>293</v>
      </c>
      <c r="B294" s="1060" t="s">
        <v>1346</v>
      </c>
      <c r="C294" s="1060" t="s">
        <v>1356</v>
      </c>
      <c r="D294" s="1060" t="s">
        <v>1357</v>
      </c>
    </row>
    <row r="295" spans="1:4">
      <c r="A295" s="1060">
        <v>294</v>
      </c>
      <c r="B295" s="1060" t="s">
        <v>1346</v>
      </c>
      <c r="C295" s="1060" t="s">
        <v>1358</v>
      </c>
      <c r="D295" s="1060" t="s">
        <v>1359</v>
      </c>
    </row>
    <row r="296" spans="1:4">
      <c r="A296" s="1060">
        <v>295</v>
      </c>
      <c r="B296" s="1060" t="s">
        <v>1346</v>
      </c>
      <c r="C296" s="1060" t="s">
        <v>1360</v>
      </c>
      <c r="D296" s="1060" t="s">
        <v>1361</v>
      </c>
    </row>
    <row r="297" spans="1:4">
      <c r="A297" s="1060">
        <v>296</v>
      </c>
      <c r="B297" s="1060" t="s">
        <v>1346</v>
      </c>
      <c r="C297" s="1060" t="s">
        <v>1362</v>
      </c>
      <c r="D297" s="1060" t="s">
        <v>1363</v>
      </c>
    </row>
    <row r="298" spans="1:4">
      <c r="A298" s="1060">
        <v>297</v>
      </c>
      <c r="B298" s="1060" t="s">
        <v>1346</v>
      </c>
      <c r="C298" s="1060" t="s">
        <v>1346</v>
      </c>
      <c r="D298" s="1060" t="s">
        <v>1347</v>
      </c>
    </row>
    <row r="299" spans="1:4">
      <c r="A299" s="1060">
        <v>298</v>
      </c>
      <c r="B299" s="1060" t="s">
        <v>1346</v>
      </c>
      <c r="C299" s="1060" t="s">
        <v>1364</v>
      </c>
      <c r="D299" s="1060" t="s">
        <v>1365</v>
      </c>
    </row>
    <row r="300" spans="1:4">
      <c r="A300" s="1060">
        <v>299</v>
      </c>
      <c r="B300" s="1060" t="s">
        <v>1366</v>
      </c>
      <c r="C300" s="1060" t="s">
        <v>1368</v>
      </c>
      <c r="D300" s="1060" t="s">
        <v>1369</v>
      </c>
    </row>
    <row r="301" spans="1:4">
      <c r="A301" s="1060">
        <v>300</v>
      </c>
      <c r="B301" s="1060" t="s">
        <v>1366</v>
      </c>
      <c r="C301" s="1060" t="s">
        <v>1370</v>
      </c>
      <c r="D301" s="1060" t="s">
        <v>1371</v>
      </c>
    </row>
    <row r="302" spans="1:4">
      <c r="A302" s="1060">
        <v>301</v>
      </c>
      <c r="B302" s="1060" t="s">
        <v>1366</v>
      </c>
      <c r="C302" s="1060" t="s">
        <v>1372</v>
      </c>
      <c r="D302" s="1060" t="s">
        <v>1373</v>
      </c>
    </row>
    <row r="303" spans="1:4">
      <c r="A303" s="1060">
        <v>302</v>
      </c>
      <c r="B303" s="1060" t="s">
        <v>1366</v>
      </c>
      <c r="C303" s="1060" t="s">
        <v>1374</v>
      </c>
      <c r="D303" s="1060" t="s">
        <v>1375</v>
      </c>
    </row>
    <row r="304" spans="1:4">
      <c r="A304" s="1060">
        <v>303</v>
      </c>
      <c r="B304" s="1060" t="s">
        <v>1366</v>
      </c>
      <c r="C304" s="1060" t="s">
        <v>1376</v>
      </c>
      <c r="D304" s="1060" t="s">
        <v>1377</v>
      </c>
    </row>
    <row r="305" spans="1:4">
      <c r="A305" s="1060">
        <v>304</v>
      </c>
      <c r="B305" s="1060" t="s">
        <v>1366</v>
      </c>
      <c r="C305" s="1060" t="s">
        <v>1366</v>
      </c>
      <c r="D305" s="1060" t="s">
        <v>1367</v>
      </c>
    </row>
    <row r="306" spans="1:4">
      <c r="A306" s="1060">
        <v>305</v>
      </c>
      <c r="B306" s="1060" t="s">
        <v>1366</v>
      </c>
      <c r="C306" s="1060" t="s">
        <v>1378</v>
      </c>
      <c r="D306" s="1060" t="s">
        <v>1379</v>
      </c>
    </row>
    <row r="307" spans="1:4">
      <c r="A307" s="1060">
        <v>306</v>
      </c>
      <c r="B307" s="1060" t="s">
        <v>1366</v>
      </c>
      <c r="C307" s="1060" t="s">
        <v>1380</v>
      </c>
      <c r="D307" s="1060" t="s">
        <v>1381</v>
      </c>
    </row>
    <row r="308" spans="1:4">
      <c r="A308" s="1060">
        <v>307</v>
      </c>
      <c r="B308" s="1060" t="s">
        <v>1382</v>
      </c>
      <c r="C308" s="1060" t="s">
        <v>1384</v>
      </c>
      <c r="D308" s="1060" t="s">
        <v>1385</v>
      </c>
    </row>
    <row r="309" spans="1:4">
      <c r="A309" s="1060">
        <v>308</v>
      </c>
      <c r="B309" s="1060" t="s">
        <v>1382</v>
      </c>
      <c r="C309" s="1060" t="s">
        <v>1386</v>
      </c>
      <c r="D309" s="1060" t="s">
        <v>1387</v>
      </c>
    </row>
    <row r="310" spans="1:4">
      <c r="A310" s="1060">
        <v>309</v>
      </c>
      <c r="B310" s="1060" t="s">
        <v>1382</v>
      </c>
      <c r="C310" s="1060" t="s">
        <v>1388</v>
      </c>
      <c r="D310" s="1060" t="s">
        <v>1389</v>
      </c>
    </row>
    <row r="311" spans="1:4">
      <c r="A311" s="1060">
        <v>310</v>
      </c>
      <c r="B311" s="1060" t="s">
        <v>1382</v>
      </c>
      <c r="C311" s="1060" t="s">
        <v>1390</v>
      </c>
      <c r="D311" s="1060" t="s">
        <v>1391</v>
      </c>
    </row>
    <row r="312" spans="1:4">
      <c r="A312" s="1060">
        <v>311</v>
      </c>
      <c r="B312" s="1060" t="s">
        <v>1382</v>
      </c>
      <c r="C312" s="1060" t="s">
        <v>1392</v>
      </c>
      <c r="D312" s="1060" t="s">
        <v>1393</v>
      </c>
    </row>
    <row r="313" spans="1:4">
      <c r="A313" s="1060">
        <v>312</v>
      </c>
      <c r="B313" s="1060" t="s">
        <v>1382</v>
      </c>
      <c r="C313" s="1060" t="s">
        <v>1382</v>
      </c>
      <c r="D313" s="1060" t="s">
        <v>1383</v>
      </c>
    </row>
    <row r="314" spans="1:4">
      <c r="A314" s="1060">
        <v>313</v>
      </c>
      <c r="B314" s="1060" t="s">
        <v>1394</v>
      </c>
      <c r="C314" s="1060" t="s">
        <v>1396</v>
      </c>
      <c r="D314" s="1060" t="s">
        <v>1397</v>
      </c>
    </row>
    <row r="315" spans="1:4">
      <c r="A315" s="1060">
        <v>314</v>
      </c>
      <c r="B315" s="1060" t="s">
        <v>1394</v>
      </c>
      <c r="C315" s="1060" t="s">
        <v>1398</v>
      </c>
      <c r="D315" s="1060" t="s">
        <v>1399</v>
      </c>
    </row>
    <row r="316" spans="1:4">
      <c r="A316" s="1060">
        <v>315</v>
      </c>
      <c r="B316" s="1060" t="s">
        <v>1394</v>
      </c>
      <c r="C316" s="1060" t="s">
        <v>1400</v>
      </c>
      <c r="D316" s="1060" t="s">
        <v>1401</v>
      </c>
    </row>
    <row r="317" spans="1:4">
      <c r="A317" s="1060">
        <v>316</v>
      </c>
      <c r="B317" s="1060" t="s">
        <v>1394</v>
      </c>
      <c r="C317" s="1060" t="s">
        <v>1402</v>
      </c>
      <c r="D317" s="1060" t="s">
        <v>1403</v>
      </c>
    </row>
    <row r="318" spans="1:4">
      <c r="A318" s="1060">
        <v>317</v>
      </c>
      <c r="B318" s="1060" t="s">
        <v>1394</v>
      </c>
      <c r="C318" s="1060" t="s">
        <v>1404</v>
      </c>
      <c r="D318" s="1060" t="s">
        <v>1405</v>
      </c>
    </row>
    <row r="319" spans="1:4">
      <c r="A319" s="1060">
        <v>318</v>
      </c>
      <c r="B319" s="1060" t="s">
        <v>1394</v>
      </c>
      <c r="C319" s="1060" t="s">
        <v>1406</v>
      </c>
      <c r="D319" s="1060" t="s">
        <v>1407</v>
      </c>
    </row>
    <row r="320" spans="1:4">
      <c r="A320" s="1060">
        <v>319</v>
      </c>
      <c r="B320" s="1060" t="s">
        <v>1394</v>
      </c>
      <c r="C320" s="1060" t="s">
        <v>1408</v>
      </c>
      <c r="D320" s="1060" t="s">
        <v>1409</v>
      </c>
    </row>
    <row r="321" spans="1:4">
      <c r="A321" s="1060">
        <v>320</v>
      </c>
      <c r="B321" s="1060" t="s">
        <v>1394</v>
      </c>
      <c r="C321" s="1060" t="s">
        <v>1410</v>
      </c>
      <c r="D321" s="1060" t="s">
        <v>1411</v>
      </c>
    </row>
    <row r="322" spans="1:4">
      <c r="A322" s="1060">
        <v>321</v>
      </c>
      <c r="B322" s="1060" t="s">
        <v>1394</v>
      </c>
      <c r="C322" s="1060" t="s">
        <v>1394</v>
      </c>
      <c r="D322" s="1060" t="s">
        <v>1395</v>
      </c>
    </row>
    <row r="323" spans="1:4">
      <c r="A323" s="1060">
        <v>322</v>
      </c>
      <c r="B323" s="1060" t="s">
        <v>1394</v>
      </c>
      <c r="C323" s="1060" t="s">
        <v>1412</v>
      </c>
      <c r="D323" s="1060" t="s">
        <v>1413</v>
      </c>
    </row>
    <row r="324" spans="1:4">
      <c r="A324" s="1060">
        <v>323</v>
      </c>
      <c r="B324" s="1060" t="s">
        <v>1414</v>
      </c>
      <c r="C324" s="1060" t="s">
        <v>1416</v>
      </c>
      <c r="D324" s="1060" t="s">
        <v>1417</v>
      </c>
    </row>
    <row r="325" spans="1:4">
      <c r="A325" s="1060">
        <v>324</v>
      </c>
      <c r="B325" s="1060" t="s">
        <v>1414</v>
      </c>
      <c r="C325" s="1060" t="s">
        <v>1418</v>
      </c>
      <c r="D325" s="1060" t="s">
        <v>1419</v>
      </c>
    </row>
    <row r="326" spans="1:4">
      <c r="A326" s="1060">
        <v>325</v>
      </c>
      <c r="B326" s="1060" t="s">
        <v>1414</v>
      </c>
      <c r="C326" s="1060" t="s">
        <v>1420</v>
      </c>
      <c r="D326" s="1060" t="s">
        <v>1421</v>
      </c>
    </row>
    <row r="327" spans="1:4">
      <c r="A327" s="1060">
        <v>326</v>
      </c>
      <c r="B327" s="1060" t="s">
        <v>1414</v>
      </c>
      <c r="C327" s="1060" t="s">
        <v>1388</v>
      </c>
      <c r="D327" s="1060" t="s">
        <v>1422</v>
      </c>
    </row>
    <row r="328" spans="1:4">
      <c r="A328" s="1060">
        <v>327</v>
      </c>
      <c r="B328" s="1060" t="s">
        <v>1414</v>
      </c>
      <c r="C328" s="1060" t="s">
        <v>1120</v>
      </c>
      <c r="D328" s="1060" t="s">
        <v>1423</v>
      </c>
    </row>
    <row r="329" spans="1:4">
      <c r="A329" s="1060">
        <v>328</v>
      </c>
      <c r="B329" s="1060" t="s">
        <v>1414</v>
      </c>
      <c r="C329" s="1060" t="s">
        <v>1424</v>
      </c>
      <c r="D329" s="1060" t="s">
        <v>1425</v>
      </c>
    </row>
    <row r="330" spans="1:4">
      <c r="A330" s="1060">
        <v>329</v>
      </c>
      <c r="B330" s="1060" t="s">
        <v>1414</v>
      </c>
      <c r="C330" s="1060" t="s">
        <v>1426</v>
      </c>
      <c r="D330" s="1060" t="s">
        <v>1427</v>
      </c>
    </row>
    <row r="331" spans="1:4">
      <c r="A331" s="1060">
        <v>330</v>
      </c>
      <c r="B331" s="1060" t="s">
        <v>1414</v>
      </c>
      <c r="C331" s="1060" t="s">
        <v>1428</v>
      </c>
      <c r="D331" s="1060" t="s">
        <v>1429</v>
      </c>
    </row>
    <row r="332" spans="1:4">
      <c r="A332" s="1060">
        <v>331</v>
      </c>
      <c r="B332" s="1060" t="s">
        <v>1414</v>
      </c>
      <c r="C332" s="1060" t="s">
        <v>1268</v>
      </c>
      <c r="D332" s="1060" t="s">
        <v>1430</v>
      </c>
    </row>
    <row r="333" spans="1:4">
      <c r="A333" s="1060">
        <v>332</v>
      </c>
      <c r="B333" s="1060" t="s">
        <v>1414</v>
      </c>
      <c r="C333" s="1060" t="s">
        <v>1431</v>
      </c>
      <c r="D333" s="1060" t="s">
        <v>1432</v>
      </c>
    </row>
    <row r="334" spans="1:4">
      <c r="A334" s="1060">
        <v>333</v>
      </c>
      <c r="B334" s="1060" t="s">
        <v>1414</v>
      </c>
      <c r="C334" s="1060" t="s">
        <v>1433</v>
      </c>
      <c r="D334" s="1060" t="s">
        <v>1434</v>
      </c>
    </row>
    <row r="335" spans="1:4">
      <c r="A335" s="1060">
        <v>334</v>
      </c>
      <c r="B335" s="1060" t="s">
        <v>1414</v>
      </c>
      <c r="C335" s="1060" t="s">
        <v>1435</v>
      </c>
      <c r="D335" s="1060" t="s">
        <v>1436</v>
      </c>
    </row>
    <row r="336" spans="1:4">
      <c r="A336" s="1060">
        <v>335</v>
      </c>
      <c r="B336" s="1060" t="s">
        <v>1414</v>
      </c>
      <c r="C336" s="1060" t="s">
        <v>1162</v>
      </c>
      <c r="D336" s="1060" t="s">
        <v>1437</v>
      </c>
    </row>
    <row r="337" spans="1:4">
      <c r="A337" s="1060">
        <v>336</v>
      </c>
      <c r="B337" s="1060" t="s">
        <v>1414</v>
      </c>
      <c r="C337" s="1060" t="s">
        <v>1438</v>
      </c>
      <c r="D337" s="1060" t="s">
        <v>1439</v>
      </c>
    </row>
    <row r="338" spans="1:4">
      <c r="A338" s="1060">
        <v>337</v>
      </c>
      <c r="B338" s="1060" t="s">
        <v>1414</v>
      </c>
      <c r="C338" s="1060" t="s">
        <v>1414</v>
      </c>
      <c r="D338" s="1060" t="s">
        <v>1415</v>
      </c>
    </row>
    <row r="339" spans="1:4">
      <c r="A339" s="1060">
        <v>338</v>
      </c>
      <c r="B339" s="1060" t="s">
        <v>1414</v>
      </c>
      <c r="C339" s="1060" t="s">
        <v>1440</v>
      </c>
      <c r="D339" s="1060" t="s">
        <v>1441</v>
      </c>
    </row>
    <row r="340" spans="1:4">
      <c r="A340" s="1060">
        <v>339</v>
      </c>
      <c r="B340" s="1060" t="s">
        <v>1442</v>
      </c>
      <c r="C340" s="1060" t="s">
        <v>1444</v>
      </c>
      <c r="D340" s="1060" t="s">
        <v>1445</v>
      </c>
    </row>
    <row r="341" spans="1:4">
      <c r="A341" s="1060">
        <v>340</v>
      </c>
      <c r="B341" s="1060" t="s">
        <v>1442</v>
      </c>
      <c r="C341" s="1060" t="s">
        <v>1446</v>
      </c>
      <c r="D341" s="1060" t="s">
        <v>1447</v>
      </c>
    </row>
    <row r="342" spans="1:4">
      <c r="A342" s="1060">
        <v>341</v>
      </c>
      <c r="B342" s="1060" t="s">
        <v>1442</v>
      </c>
      <c r="C342" s="1060" t="s">
        <v>1448</v>
      </c>
      <c r="D342" s="1060" t="s">
        <v>1449</v>
      </c>
    </row>
    <row r="343" spans="1:4">
      <c r="A343" s="1060">
        <v>342</v>
      </c>
      <c r="B343" s="1060" t="s">
        <v>1442</v>
      </c>
      <c r="C343" s="1060" t="s">
        <v>1450</v>
      </c>
      <c r="D343" s="1060" t="s">
        <v>1451</v>
      </c>
    </row>
    <row r="344" spans="1:4">
      <c r="A344" s="1060">
        <v>343</v>
      </c>
      <c r="B344" s="1060" t="s">
        <v>1442</v>
      </c>
      <c r="C344" s="1060" t="s">
        <v>1452</v>
      </c>
      <c r="D344" s="1060" t="s">
        <v>1453</v>
      </c>
    </row>
    <row r="345" spans="1:4">
      <c r="A345" s="1060">
        <v>344</v>
      </c>
      <c r="B345" s="1060" t="s">
        <v>1442</v>
      </c>
      <c r="C345" s="1060" t="s">
        <v>1454</v>
      </c>
      <c r="D345" s="1060" t="s">
        <v>1455</v>
      </c>
    </row>
    <row r="346" spans="1:4">
      <c r="A346" s="1060">
        <v>345</v>
      </c>
      <c r="B346" s="1060" t="s">
        <v>1442</v>
      </c>
      <c r="C346" s="1060" t="s">
        <v>1456</v>
      </c>
      <c r="D346" s="1060" t="s">
        <v>1457</v>
      </c>
    </row>
    <row r="347" spans="1:4">
      <c r="A347" s="1060">
        <v>346</v>
      </c>
      <c r="B347" s="1060" t="s">
        <v>1442</v>
      </c>
      <c r="C347" s="1060" t="s">
        <v>1442</v>
      </c>
      <c r="D347" s="1060" t="s">
        <v>1443</v>
      </c>
    </row>
    <row r="348" spans="1:4">
      <c r="A348" s="1060">
        <v>347</v>
      </c>
      <c r="B348" s="1060" t="s">
        <v>1442</v>
      </c>
      <c r="C348" s="1060" t="s">
        <v>1458</v>
      </c>
      <c r="D348" s="1060" t="s">
        <v>1459</v>
      </c>
    </row>
    <row r="349" spans="1:4">
      <c r="A349" s="1060">
        <v>348</v>
      </c>
      <c r="B349" s="1060" t="s">
        <v>1460</v>
      </c>
      <c r="C349" s="1060" t="s">
        <v>1462</v>
      </c>
      <c r="D349" s="1060" t="s">
        <v>1463</v>
      </c>
    </row>
    <row r="350" spans="1:4">
      <c r="A350" s="1060">
        <v>349</v>
      </c>
      <c r="B350" s="1060" t="s">
        <v>1460</v>
      </c>
      <c r="C350" s="1060" t="s">
        <v>1464</v>
      </c>
      <c r="D350" s="1060" t="s">
        <v>1465</v>
      </c>
    </row>
    <row r="351" spans="1:4">
      <c r="A351" s="1060">
        <v>350</v>
      </c>
      <c r="B351" s="1060" t="s">
        <v>1460</v>
      </c>
      <c r="C351" s="1060" t="s">
        <v>1466</v>
      </c>
      <c r="D351" s="1060" t="s">
        <v>1467</v>
      </c>
    </row>
    <row r="352" spans="1:4">
      <c r="A352" s="1060">
        <v>351</v>
      </c>
      <c r="B352" s="1060" t="s">
        <v>1460</v>
      </c>
      <c r="C352" s="1060" t="s">
        <v>1468</v>
      </c>
      <c r="D352" s="1060" t="s">
        <v>1469</v>
      </c>
    </row>
    <row r="353" spans="1:4">
      <c r="A353" s="1060">
        <v>352</v>
      </c>
      <c r="B353" s="1060" t="s">
        <v>1460</v>
      </c>
      <c r="C353" s="1060" t="s">
        <v>1470</v>
      </c>
      <c r="D353" s="1060" t="s">
        <v>1471</v>
      </c>
    </row>
    <row r="354" spans="1:4">
      <c r="A354" s="1060">
        <v>353</v>
      </c>
      <c r="B354" s="1060" t="s">
        <v>1460</v>
      </c>
      <c r="C354" s="1060" t="s">
        <v>1472</v>
      </c>
      <c r="D354" s="1060" t="s">
        <v>1473</v>
      </c>
    </row>
    <row r="355" spans="1:4">
      <c r="A355" s="1060">
        <v>354</v>
      </c>
      <c r="B355" s="1060" t="s">
        <v>1460</v>
      </c>
      <c r="C355" s="1060" t="s">
        <v>1474</v>
      </c>
      <c r="D355" s="1060" t="s">
        <v>1475</v>
      </c>
    </row>
    <row r="356" spans="1:4">
      <c r="A356" s="1060">
        <v>355</v>
      </c>
      <c r="B356" s="1060" t="s">
        <v>1460</v>
      </c>
      <c r="C356" s="1060" t="s">
        <v>1476</v>
      </c>
      <c r="D356" s="1060" t="s">
        <v>1477</v>
      </c>
    </row>
    <row r="357" spans="1:4">
      <c r="A357" s="1060">
        <v>356</v>
      </c>
      <c r="B357" s="1060" t="s">
        <v>1460</v>
      </c>
      <c r="C357" s="1060" t="s">
        <v>1478</v>
      </c>
      <c r="D357" s="1060" t="s">
        <v>1479</v>
      </c>
    </row>
    <row r="358" spans="1:4">
      <c r="A358" s="1060">
        <v>357</v>
      </c>
      <c r="B358" s="1060" t="s">
        <v>1460</v>
      </c>
      <c r="C358" s="1060" t="s">
        <v>1480</v>
      </c>
      <c r="D358" s="1060" t="s">
        <v>1481</v>
      </c>
    </row>
    <row r="359" spans="1:4">
      <c r="A359" s="1060">
        <v>358</v>
      </c>
      <c r="B359" s="1060" t="s">
        <v>1460</v>
      </c>
      <c r="C359" s="1060" t="s">
        <v>1482</v>
      </c>
      <c r="D359" s="1060" t="s">
        <v>1483</v>
      </c>
    </row>
    <row r="360" spans="1:4">
      <c r="A360" s="1060">
        <v>359</v>
      </c>
      <c r="B360" s="1060" t="s">
        <v>1460</v>
      </c>
      <c r="C360" s="1060" t="s">
        <v>1460</v>
      </c>
      <c r="D360" s="1060" t="s">
        <v>1461</v>
      </c>
    </row>
    <row r="361" spans="1:4">
      <c r="A361" s="1060">
        <v>360</v>
      </c>
      <c r="B361" s="1060" t="s">
        <v>1484</v>
      </c>
      <c r="C361" s="1060" t="s">
        <v>1484</v>
      </c>
      <c r="D361" s="1060" t="s">
        <v>1485</v>
      </c>
    </row>
    <row r="362" spans="1:4">
      <c r="A362" s="1060">
        <v>361</v>
      </c>
      <c r="B362" s="1060" t="s">
        <v>1486</v>
      </c>
      <c r="C362" s="1060" t="s">
        <v>1486</v>
      </c>
      <c r="D362" s="1060" t="s">
        <v>1487</v>
      </c>
    </row>
    <row r="363" spans="1:4">
      <c r="A363" s="1060">
        <v>362</v>
      </c>
      <c r="B363" s="1060" t="s">
        <v>1488</v>
      </c>
      <c r="C363" s="1060" t="s">
        <v>1488</v>
      </c>
      <c r="D363" s="1060" t="s">
        <v>1489</v>
      </c>
    </row>
    <row r="364" spans="1:4">
      <c r="A364" s="1060">
        <v>363</v>
      </c>
      <c r="B364" s="1060" t="s">
        <v>1490</v>
      </c>
      <c r="C364" s="1060" t="s">
        <v>1490</v>
      </c>
      <c r="D364" s="1060" t="s">
        <v>1491</v>
      </c>
    </row>
    <row r="365" spans="1:4">
      <c r="A365" s="1060">
        <v>364</v>
      </c>
      <c r="B365" s="1060" t="s">
        <v>1492</v>
      </c>
      <c r="C365" s="1060" t="s">
        <v>1492</v>
      </c>
      <c r="D365" s="1060" t="s">
        <v>1493</v>
      </c>
    </row>
    <row r="366" spans="1:4">
      <c r="A366" s="1060">
        <v>365</v>
      </c>
      <c r="B366" s="1060" t="s">
        <v>1494</v>
      </c>
      <c r="C366" s="1060" t="s">
        <v>1494</v>
      </c>
      <c r="D366" s="1060" t="s">
        <v>1495</v>
      </c>
    </row>
    <row r="367" spans="1:4">
      <c r="A367" s="1060">
        <v>366</v>
      </c>
      <c r="B367" s="1060" t="s">
        <v>1496</v>
      </c>
      <c r="C367" s="1060" t="s">
        <v>1496</v>
      </c>
      <c r="D367" s="1060" t="s">
        <v>1497</v>
      </c>
    </row>
    <row r="368" spans="1:4">
      <c r="A368" s="1060">
        <v>367</v>
      </c>
      <c r="B368" s="1060" t="s">
        <v>1498</v>
      </c>
      <c r="C368" s="1060" t="s">
        <v>1498</v>
      </c>
      <c r="D368" s="1060" t="s">
        <v>1499</v>
      </c>
    </row>
    <row r="369" spans="1:4">
      <c r="A369" s="1060">
        <v>368</v>
      </c>
      <c r="B369" s="1060" t="s">
        <v>1500</v>
      </c>
      <c r="C369" s="1060" t="s">
        <v>1500</v>
      </c>
      <c r="D369" s="1060" t="s">
        <v>1501</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768</v>
      </c>
    </row>
    <row r="11" spans="2:4" ht="12.75">
      <c r="B11" s="221"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3" t="s">
        <v>372</v>
      </c>
    </row>
    <row r="26" spans="1:2">
      <c r="B26" s="51" t="s">
        <v>333</v>
      </c>
    </row>
    <row r="27" spans="1:2" ht="22.5">
      <c r="B27" s="222" t="s">
        <v>476</v>
      </c>
    </row>
    <row r="28" spans="1:2">
      <c r="B28" s="222" t="s">
        <v>475</v>
      </c>
    </row>
    <row r="29" spans="1:2">
      <c r="B29" s="310" t="s">
        <v>390</v>
      </c>
    </row>
    <row r="30" spans="1:2" ht="22.5">
      <c r="B30" s="222" t="s">
        <v>604</v>
      </c>
    </row>
    <row r="32" spans="1:2">
      <c r="A32" s="280"/>
      <c r="B32" s="281" t="s">
        <v>434</v>
      </c>
    </row>
    <row r="33" spans="1:2" ht="14.25">
      <c r="A33" s="282">
        <v>1</v>
      </c>
      <c r="B33" s="283" t="s">
        <v>435</v>
      </c>
    </row>
    <row r="34" spans="1:2" ht="14.25">
      <c r="A34" s="282">
        <v>2</v>
      </c>
      <c r="B34" s="283" t="s">
        <v>436</v>
      </c>
    </row>
    <row r="35" spans="1:2">
      <c r="B35" s="281" t="s">
        <v>437</v>
      </c>
    </row>
    <row r="36" spans="1:2">
      <c r="B36" s="283"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2">
    <tabColor rgb="FFCCCCFF"/>
    <pageSetUpPr fitToPage="1"/>
  </sheetPr>
  <dimension ref="A1:X40"/>
  <sheetViews>
    <sheetView showGridLines="0" topLeftCell="C4" zoomScaleNormal="100" workbookViewId="0">
      <selection activeCell="E27" sqref="E27:E31"/>
    </sheetView>
  </sheetViews>
  <sheetFormatPr defaultRowHeight="11.25"/>
  <cols>
    <col min="1" max="2" width="3.7109375" style="209"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5"/>
    </row>
    <row r="2" spans="1:24" ht="11.25" hidden="1" customHeight="1"/>
    <row r="3" spans="1:24" ht="11.25" hidden="1" customHeight="1"/>
    <row r="4" spans="1:24" ht="3" customHeight="1"/>
    <row r="5" spans="1:24" s="120" customFormat="1" ht="29.1" customHeight="1">
      <c r="A5" s="210"/>
      <c r="B5" s="210"/>
      <c r="D5" s="1160" t="s">
        <v>713</v>
      </c>
      <c r="E5" s="1161"/>
      <c r="F5" s="1161"/>
      <c r="G5" s="1161"/>
      <c r="H5" s="1161"/>
      <c r="I5" s="1161"/>
      <c r="J5" s="1162"/>
      <c r="K5" s="435"/>
      <c r="L5" s="176"/>
      <c r="M5" s="176"/>
      <c r="N5" s="176"/>
      <c r="O5" s="176"/>
      <c r="P5" s="176"/>
      <c r="Q5" s="176"/>
      <c r="R5" s="176"/>
      <c r="S5" s="567"/>
      <c r="T5" s="567"/>
      <c r="U5" s="567"/>
      <c r="V5" s="567"/>
      <c r="W5" s="176"/>
    </row>
    <row r="6" spans="1:24" s="468" customFormat="1" ht="3" customHeight="1">
      <c r="A6" s="311"/>
      <c r="B6" s="311"/>
      <c r="D6" s="1177"/>
      <c r="E6" s="1178"/>
      <c r="F6" s="1178"/>
      <c r="G6" s="1178"/>
      <c r="H6" s="1178"/>
      <c r="I6" s="1178"/>
      <c r="J6" s="1179"/>
      <c r="S6" s="645"/>
      <c r="T6" s="645"/>
      <c r="U6" s="645"/>
      <c r="V6" s="645"/>
    </row>
    <row r="7" spans="1:24" s="468" customFormat="1" ht="5.25" hidden="1" customHeight="1">
      <c r="A7" s="311"/>
      <c r="B7" s="311"/>
      <c r="E7" s="1180"/>
      <c r="F7" s="1180"/>
      <c r="G7" s="1176"/>
      <c r="H7" s="1176"/>
      <c r="I7" s="1176"/>
      <c r="J7" s="1176"/>
      <c r="S7" s="645"/>
      <c r="T7" s="645"/>
      <c r="U7" s="645"/>
      <c r="V7" s="645"/>
    </row>
    <row r="8" spans="1:24" s="468" customFormat="1" ht="5.25" hidden="1" customHeight="1">
      <c r="A8" s="311"/>
      <c r="B8" s="311"/>
      <c r="E8" s="1180"/>
      <c r="F8" s="1180"/>
      <c r="G8" s="1176"/>
      <c r="H8" s="1176"/>
      <c r="I8" s="1176"/>
      <c r="J8" s="1176"/>
      <c r="S8" s="645"/>
      <c r="T8" s="645"/>
      <c r="U8" s="645"/>
      <c r="V8" s="645"/>
    </row>
    <row r="9" spans="1:24" s="468" customFormat="1" ht="5.25" hidden="1" customHeight="1">
      <c r="A9" s="311"/>
      <c r="B9" s="311"/>
      <c r="E9" s="1180"/>
      <c r="F9" s="1180"/>
      <c r="G9" s="1176"/>
      <c r="H9" s="1176"/>
      <c r="I9" s="1176"/>
      <c r="J9" s="1176"/>
      <c r="S9" s="645"/>
      <c r="T9" s="645"/>
      <c r="U9" s="645"/>
      <c r="V9" s="645"/>
    </row>
    <row r="10" spans="1:24" s="645" customFormat="1" ht="5.25" hidden="1">
      <c r="A10" s="311"/>
      <c r="B10" s="311"/>
      <c r="E10" s="1181"/>
      <c r="F10" s="1181"/>
      <c r="G10" s="840"/>
      <c r="H10" s="464"/>
      <c r="I10" s="793"/>
      <c r="J10" s="793"/>
    </row>
    <row r="11" spans="1:24" s="159" customFormat="1" ht="18.75" hidden="1" customHeight="1">
      <c r="A11" s="311"/>
      <c r="B11" s="311"/>
      <c r="D11" s="152"/>
      <c r="E11" s="1182" t="s">
        <v>720</v>
      </c>
      <c r="F11" s="1182"/>
      <c r="G11" s="1130"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82" t="s">
        <v>721</v>
      </c>
      <c r="F12" s="1182"/>
      <c r="G12" s="1130"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75"/>
      <c r="F13" s="1175"/>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0"/>
      <c r="B16" s="210"/>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4" t="s">
        <v>92</v>
      </c>
      <c r="E17" s="1174" t="s">
        <v>297</v>
      </c>
      <c r="F17" s="1174" t="s">
        <v>80</v>
      </c>
      <c r="G17" s="1174" t="s">
        <v>439</v>
      </c>
      <c r="H17" s="1174" t="s">
        <v>92</v>
      </c>
      <c r="I17" s="1174"/>
      <c r="J17" s="1174" t="s">
        <v>20</v>
      </c>
      <c r="K17" s="1186" t="s">
        <v>479</v>
      </c>
      <c r="L17" s="1186"/>
      <c r="M17" s="1186"/>
      <c r="N17" s="1186"/>
      <c r="O17" s="1186" t="s">
        <v>711</v>
      </c>
      <c r="P17" s="1186"/>
      <c r="Q17" s="1186"/>
      <c r="R17" s="1186"/>
      <c r="S17" s="1186" t="s">
        <v>712</v>
      </c>
      <c r="T17" s="1186"/>
      <c r="U17" s="1186"/>
      <c r="V17" s="1186"/>
      <c r="W17" s="1174" t="s">
        <v>244</v>
      </c>
    </row>
    <row r="18" spans="1:24" ht="30.75" customHeight="1">
      <c r="D18" s="1174"/>
      <c r="E18" s="1174"/>
      <c r="F18" s="1174"/>
      <c r="G18" s="1174"/>
      <c r="H18" s="1174"/>
      <c r="I18" s="1174"/>
      <c r="J18" s="1174"/>
      <c r="K18" s="115" t="s">
        <v>300</v>
      </c>
      <c r="L18" s="1174" t="s">
        <v>92</v>
      </c>
      <c r="M18" s="1174"/>
      <c r="N18" s="115" t="s">
        <v>230</v>
      </c>
      <c r="O18" s="115" t="s">
        <v>300</v>
      </c>
      <c r="P18" s="1174" t="s">
        <v>92</v>
      </c>
      <c r="Q18" s="1174"/>
      <c r="R18" s="115" t="s">
        <v>230</v>
      </c>
      <c r="S18" s="540" t="s">
        <v>300</v>
      </c>
      <c r="T18" s="1174" t="s">
        <v>92</v>
      </c>
      <c r="U18" s="1174"/>
      <c r="V18" s="540" t="s">
        <v>400</v>
      </c>
      <c r="W18" s="1174"/>
    </row>
    <row r="19" spans="1:24" s="404" customFormat="1" ht="12" customHeight="1">
      <c r="A19" s="403"/>
      <c r="B19" s="403"/>
      <c r="D19" s="42" t="s">
        <v>93</v>
      </c>
      <c r="E19" s="42" t="s">
        <v>49</v>
      </c>
      <c r="F19" s="42" t="s">
        <v>50</v>
      </c>
      <c r="G19" s="42" t="s">
        <v>51</v>
      </c>
      <c r="H19" s="1183" t="s">
        <v>68</v>
      </c>
      <c r="I19" s="1183"/>
      <c r="J19" s="42" t="s">
        <v>69</v>
      </c>
      <c r="K19" s="42" t="s">
        <v>183</v>
      </c>
      <c r="L19" s="1183" t="s">
        <v>184</v>
      </c>
      <c r="M19" s="1183"/>
      <c r="N19" s="42" t="s">
        <v>208</v>
      </c>
      <c r="O19" s="42" t="s">
        <v>209</v>
      </c>
      <c r="P19" s="1183" t="s">
        <v>210</v>
      </c>
      <c r="Q19" s="1183"/>
      <c r="R19" s="42" t="s">
        <v>211</v>
      </c>
      <c r="S19" s="525" t="s">
        <v>210</v>
      </c>
      <c r="T19" s="1183" t="s">
        <v>211</v>
      </c>
      <c r="U19" s="1183"/>
      <c r="V19" s="525" t="s">
        <v>212</v>
      </c>
      <c r="W19" s="42" t="s">
        <v>213</v>
      </c>
    </row>
    <row r="20" spans="1:24" ht="14.25" hidden="1" customHeight="1">
      <c r="C20" s="309"/>
      <c r="D20" s="348">
        <v>0</v>
      </c>
      <c r="E20" s="399"/>
      <c r="F20" s="399"/>
      <c r="G20" s="121"/>
      <c r="H20" s="400"/>
      <c r="I20" s="400"/>
      <c r="J20" s="220"/>
      <c r="K20" s="121"/>
      <c r="L20" s="220"/>
      <c r="M20" s="220"/>
      <c r="N20" s="401"/>
      <c r="O20" s="121"/>
      <c r="P20" s="220"/>
      <c r="Q20" s="220"/>
      <c r="R20" s="402"/>
      <c r="S20" s="542"/>
      <c r="T20" s="592"/>
      <c r="U20" s="592"/>
      <c r="V20" s="629"/>
      <c r="W20" s="121"/>
      <c r="X20" s="175"/>
    </row>
    <row r="21" spans="1:24" s="1101" customFormat="1" ht="17.100000000000001" customHeight="1">
      <c r="A21" s="748">
        <v>4</v>
      </c>
      <c r="C21" s="309"/>
      <c r="D21" s="1187">
        <v>1</v>
      </c>
      <c r="E21" s="1193" t="s">
        <v>614</v>
      </c>
      <c r="F21" s="1197" t="s">
        <v>1509</v>
      </c>
      <c r="G21" s="1200" t="s">
        <v>85</v>
      </c>
      <c r="H21" s="1187"/>
      <c r="I21" s="1187">
        <v>1</v>
      </c>
      <c r="J21" s="1189" t="s">
        <v>719</v>
      </c>
      <c r="K21" s="1204" t="s">
        <v>85</v>
      </c>
      <c r="L21" s="1202"/>
      <c r="M21" s="1202" t="s">
        <v>93</v>
      </c>
      <c r="N21" s="1205"/>
      <c r="O21" s="1204" t="s">
        <v>85</v>
      </c>
      <c r="P21" s="1202"/>
      <c r="Q21" s="1202" t="s">
        <v>93</v>
      </c>
      <c r="R21" s="1203"/>
      <c r="S21" s="1204" t="s">
        <v>85</v>
      </c>
      <c r="T21" s="1087"/>
      <c r="U21" s="1087" t="s">
        <v>93</v>
      </c>
      <c r="V21" s="1131"/>
      <c r="W21" s="307"/>
    </row>
    <row r="22" spans="1:24" s="1101" customFormat="1" ht="17.100000000000001" customHeight="1">
      <c r="A22" s="748"/>
      <c r="C22" s="747"/>
      <c r="D22" s="1187"/>
      <c r="E22" s="1194"/>
      <c r="F22" s="1198"/>
      <c r="G22" s="1200"/>
      <c r="H22" s="1187"/>
      <c r="I22" s="1187"/>
      <c r="J22" s="1190"/>
      <c r="K22" s="1204"/>
      <c r="L22" s="1202"/>
      <c r="M22" s="1202"/>
      <c r="N22" s="1205"/>
      <c r="O22" s="1204"/>
      <c r="P22" s="1202"/>
      <c r="Q22" s="1202"/>
      <c r="R22" s="1203"/>
      <c r="S22" s="1204"/>
      <c r="T22" s="1089"/>
      <c r="U22" s="744"/>
      <c r="V22" s="745"/>
      <c r="W22" s="746"/>
    </row>
    <row r="23" spans="1:24" s="1101" customFormat="1" ht="17.100000000000001" customHeight="1">
      <c r="A23" s="748"/>
      <c r="C23" s="747"/>
      <c r="D23" s="1188"/>
      <c r="E23" s="1195"/>
      <c r="F23" s="1198"/>
      <c r="G23" s="1201"/>
      <c r="H23" s="1188"/>
      <c r="I23" s="1188"/>
      <c r="J23" s="1190"/>
      <c r="K23" s="1201"/>
      <c r="L23" s="1188"/>
      <c r="M23" s="1188"/>
      <c r="N23" s="1203"/>
      <c r="O23" s="1201"/>
      <c r="P23" s="1111"/>
      <c r="Q23" s="744"/>
      <c r="R23" s="745"/>
      <c r="S23" s="741"/>
      <c r="T23" s="741"/>
      <c r="U23" s="741"/>
      <c r="V23" s="741"/>
      <c r="W23" s="746"/>
    </row>
    <row r="24" spans="1:24" s="1101" customFormat="1" ht="15" customHeight="1">
      <c r="A24" s="748"/>
      <c r="C24" s="747"/>
      <c r="D24" s="1188"/>
      <c r="E24" s="1195"/>
      <c r="F24" s="1198"/>
      <c r="G24" s="1201"/>
      <c r="H24" s="1188"/>
      <c r="I24" s="1188"/>
      <c r="J24" s="1191"/>
      <c r="K24" s="1201"/>
      <c r="L24" s="744"/>
      <c r="M24" s="745"/>
      <c r="N24" s="745"/>
      <c r="O24" s="745"/>
      <c r="P24" s="745"/>
      <c r="Q24" s="745"/>
      <c r="R24" s="745"/>
      <c r="S24" s="741"/>
      <c r="T24" s="741"/>
      <c r="U24" s="741"/>
      <c r="V24" s="741"/>
      <c r="W24" s="746"/>
    </row>
    <row r="25" spans="1:24" s="1101" customFormat="1" ht="15" customHeight="1">
      <c r="A25" s="748"/>
      <c r="C25" s="747"/>
      <c r="D25" s="1188"/>
      <c r="E25" s="1196"/>
      <c r="F25" s="1199"/>
      <c r="G25" s="1201"/>
      <c r="H25" s="744"/>
      <c r="I25" s="745"/>
      <c r="J25" s="745"/>
      <c r="K25" s="745"/>
      <c r="L25" s="745"/>
      <c r="M25" s="745"/>
      <c r="N25" s="745"/>
      <c r="O25" s="745"/>
      <c r="P25" s="745"/>
      <c r="Q25" s="745"/>
      <c r="R25" s="745"/>
      <c r="S25" s="741"/>
      <c r="T25" s="741"/>
      <c r="U25" s="741"/>
      <c r="V25" s="741"/>
      <c r="W25" s="746"/>
    </row>
    <row r="26" spans="1:24" ht="17.100000000000001" customHeight="1">
      <c r="D26" s="117"/>
      <c r="E26" s="745"/>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92" t="s">
        <v>737</v>
      </c>
      <c r="F32" s="1192"/>
      <c r="G32" s="1192"/>
      <c r="H32" s="1192"/>
      <c r="I32" s="1192"/>
      <c r="J32" s="1192"/>
      <c r="K32" s="1192"/>
      <c r="L32" s="1192"/>
      <c r="M32" s="1192"/>
      <c r="N32" s="1192"/>
      <c r="O32" s="1192"/>
      <c r="P32" s="1192"/>
      <c r="Q32" s="1192"/>
      <c r="R32" s="1192"/>
      <c r="S32" s="1192"/>
      <c r="T32" s="1192"/>
      <c r="U32" s="1192"/>
      <c r="V32" s="1192"/>
      <c r="W32" s="1192"/>
    </row>
    <row r="33" spans="5:23" ht="36.950000000000003" customHeight="1">
      <c r="E33" s="1184" t="s">
        <v>739</v>
      </c>
      <c r="F33" s="1185"/>
      <c r="G33" s="1185"/>
      <c r="H33" s="1185"/>
      <c r="I33" s="1185"/>
      <c r="J33" s="1185"/>
      <c r="K33" s="1185"/>
      <c r="L33" s="1185"/>
      <c r="M33" s="1185"/>
      <c r="N33" s="1185"/>
      <c r="O33" s="1185"/>
      <c r="P33" s="1185"/>
      <c r="Q33" s="1185"/>
      <c r="R33" s="1185"/>
      <c r="S33" s="1185"/>
      <c r="T33" s="1185"/>
      <c r="U33" s="1185"/>
      <c r="V33" s="1185"/>
      <c r="W33" s="1185"/>
    </row>
    <row r="34" spans="5:23" ht="17.100000000000001" customHeight="1">
      <c r="E34" s="1184" t="s">
        <v>740</v>
      </c>
      <c r="F34" s="1185"/>
      <c r="G34" s="1185"/>
      <c r="H34" s="1185"/>
      <c r="I34" s="1185"/>
      <c r="J34" s="1185"/>
      <c r="K34" s="1185"/>
      <c r="L34" s="1185"/>
      <c r="M34" s="1185"/>
      <c r="N34" s="1185"/>
      <c r="O34" s="1185"/>
      <c r="P34" s="1185"/>
      <c r="Q34" s="1185"/>
      <c r="R34" s="1185"/>
      <c r="S34" s="1185"/>
      <c r="T34" s="1185"/>
      <c r="U34" s="1185"/>
      <c r="V34" s="1185"/>
      <c r="W34" s="1185"/>
    </row>
    <row r="35" spans="5:23" ht="27" customHeight="1">
      <c r="E35" s="1184" t="s">
        <v>741</v>
      </c>
      <c r="F35" s="1185"/>
      <c r="G35" s="1185"/>
      <c r="H35" s="1185"/>
      <c r="I35" s="1185"/>
      <c r="J35" s="1185"/>
      <c r="K35" s="1185"/>
      <c r="L35" s="1185"/>
      <c r="M35" s="1185"/>
      <c r="N35" s="1185"/>
      <c r="O35" s="1185"/>
      <c r="P35" s="1185"/>
      <c r="Q35" s="1185"/>
      <c r="R35" s="1185"/>
      <c r="S35" s="1185"/>
      <c r="T35" s="1185"/>
      <c r="U35" s="1185"/>
      <c r="V35" s="1185"/>
      <c r="W35" s="1185"/>
    </row>
    <row r="36" spans="5:23" ht="17.100000000000001" customHeight="1">
      <c r="E36" s="1184" t="s">
        <v>742</v>
      </c>
      <c r="F36" s="1185"/>
      <c r="G36" s="1185"/>
      <c r="H36" s="1185"/>
      <c r="I36" s="1185"/>
      <c r="J36" s="1185"/>
      <c r="K36" s="1185"/>
      <c r="L36" s="1185"/>
      <c r="M36" s="1185"/>
      <c r="N36" s="1185"/>
      <c r="O36" s="1185"/>
      <c r="P36" s="1185"/>
      <c r="Q36" s="1185"/>
      <c r="R36" s="1185"/>
      <c r="S36" s="1185"/>
      <c r="T36" s="1185"/>
      <c r="U36" s="1185"/>
      <c r="V36" s="1185"/>
      <c r="W36" s="1185"/>
    </row>
    <row r="37" spans="5:23" ht="15" customHeight="1">
      <c r="E37" s="792"/>
      <c r="F37" s="217"/>
      <c r="G37" s="217"/>
      <c r="H37" s="217"/>
      <c r="I37" s="217"/>
      <c r="J37" s="217"/>
      <c r="K37" s="217"/>
      <c r="L37" s="217"/>
      <c r="M37" s="217"/>
      <c r="N37" s="217"/>
      <c r="O37" s="217"/>
      <c r="P37" s="217"/>
      <c r="Q37" s="217"/>
      <c r="R37" s="217"/>
      <c r="S37" s="217"/>
      <c r="T37" s="217"/>
      <c r="U37" s="217"/>
      <c r="V37" s="217"/>
      <c r="W37" s="217"/>
    </row>
    <row r="38" spans="5:23" ht="15" customHeight="1">
      <c r="E38" s="1192" t="s">
        <v>738</v>
      </c>
      <c r="F38" s="1192"/>
      <c r="G38" s="1192"/>
      <c r="H38" s="1192"/>
      <c r="I38" s="1192"/>
      <c r="J38" s="1192"/>
      <c r="K38" s="1192"/>
      <c r="L38" s="1192"/>
      <c r="M38" s="1192"/>
      <c r="N38" s="1192"/>
      <c r="O38" s="1192"/>
      <c r="P38" s="1192"/>
      <c r="Q38" s="1192"/>
      <c r="R38" s="1192"/>
      <c r="S38" s="1192"/>
      <c r="T38" s="1192"/>
      <c r="U38" s="1192"/>
      <c r="V38" s="1192"/>
      <c r="W38" s="1192"/>
    </row>
    <row r="39" spans="5:23" ht="17.100000000000001" customHeight="1">
      <c r="E39" s="1184" t="s">
        <v>743</v>
      </c>
      <c r="F39" s="1185"/>
      <c r="G39" s="1185"/>
      <c r="H39" s="1185"/>
      <c r="I39" s="1185"/>
      <c r="J39" s="1185"/>
      <c r="K39" s="1185"/>
      <c r="L39" s="1185"/>
      <c r="M39" s="1185"/>
      <c r="N39" s="1185"/>
      <c r="O39" s="1185"/>
      <c r="P39" s="1185"/>
      <c r="Q39" s="1185"/>
      <c r="R39" s="1185"/>
      <c r="S39" s="1185"/>
      <c r="T39" s="1185"/>
      <c r="U39" s="1185"/>
      <c r="V39" s="1185"/>
      <c r="W39" s="1185"/>
    </row>
    <row r="40" spans="5:23" ht="17.100000000000001" customHeight="1">
      <c r="E40" s="1184" t="s">
        <v>744</v>
      </c>
      <c r="F40" s="1185"/>
      <c r="G40" s="1185"/>
      <c r="H40" s="1185"/>
      <c r="I40" s="1185"/>
      <c r="J40" s="1185"/>
      <c r="K40" s="1185"/>
      <c r="L40" s="1185"/>
      <c r="M40" s="1185"/>
      <c r="N40" s="1185"/>
      <c r="O40" s="1185"/>
      <c r="P40" s="1185"/>
      <c r="Q40" s="1185"/>
      <c r="R40" s="1185"/>
      <c r="S40" s="1185"/>
      <c r="T40" s="1185"/>
      <c r="U40" s="1185"/>
      <c r="V40" s="1185"/>
      <c r="W40" s="1185"/>
    </row>
  </sheetData>
  <sheetProtection password="FA9C"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list" showInputMessage="1" showErrorMessage="1" errorTitle="Ошибка" error="Выберите значение из списка" sqref="J21">
      <formula1>name_rates_4_filter</formula1>
    </dataValidation>
  </dataValidations>
  <pageMargins left="0.19685039370078741" right="0.11811023622047245" top="0.15748031496062992" bottom="0.15748031496062992" header="0.11811023622047245" footer="0.11811023622047245"/>
  <pageSetup paperSize="9" fitToWidth="4" orientation="landscape" verticalDpi="1200" r:id="rId1"/>
  <drawing r:id="rId2"/>
</worksheet>
</file>

<file path=xl/worksheets/sheet70.xml><?xml version="1.0" encoding="utf-8"?>
<worksheet xmlns="http://schemas.openxmlformats.org/spreadsheetml/2006/main" xmlns:r="http://schemas.openxmlformats.org/officeDocument/2006/relationships">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7" t="s">
        <v>491</v>
      </c>
      <c r="G2" s="1208"/>
      <c r="H2" s="1209"/>
      <c r="I2" s="640"/>
    </row>
    <row r="3" spans="1:14" ht="3" customHeight="1"/>
    <row r="4" spans="1:14" s="570" customFormat="1" ht="11.25">
      <c r="A4" s="590"/>
      <c r="B4" s="590"/>
      <c r="C4" s="590"/>
      <c r="D4" s="590"/>
      <c r="F4" s="1165" t="s">
        <v>454</v>
      </c>
      <c r="G4" s="1165"/>
      <c r="H4" s="1165"/>
      <c r="I4" s="1210" t="s">
        <v>455</v>
      </c>
      <c r="J4" s="590"/>
      <c r="K4" s="590"/>
      <c r="L4" s="590"/>
      <c r="M4" s="590"/>
      <c r="N4" s="590"/>
    </row>
    <row r="5" spans="1:14" s="570" customFormat="1" ht="11.25" customHeight="1">
      <c r="A5" s="590"/>
      <c r="B5" s="590"/>
      <c r="C5" s="590"/>
      <c r="D5" s="590"/>
      <c r="F5" s="606" t="s">
        <v>92</v>
      </c>
      <c r="G5" s="618" t="s">
        <v>457</v>
      </c>
      <c r="H5" s="605" t="s">
        <v>442</v>
      </c>
      <c r="I5" s="1210"/>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23.12.2020</v>
      </c>
      <c r="I7" s="581" t="s">
        <v>493</v>
      </c>
      <c r="J7" s="615"/>
      <c r="K7" s="590"/>
      <c r="L7" s="590"/>
      <c r="M7" s="590"/>
      <c r="N7" s="590"/>
    </row>
    <row r="8" spans="1:14" s="570" customFormat="1" ht="45">
      <c r="A8" s="1211">
        <v>1</v>
      </c>
      <c r="B8" s="590"/>
      <c r="C8" s="590"/>
      <c r="D8" s="590"/>
      <c r="F8" s="616" t="str">
        <f>"2." &amp;mergeValue(A8)</f>
        <v>2.1</v>
      </c>
      <c r="G8" s="632" t="s">
        <v>494</v>
      </c>
      <c r="H8" s="604"/>
      <c r="I8" s="581" t="s">
        <v>591</v>
      </c>
      <c r="J8" s="615"/>
      <c r="K8" s="590"/>
      <c r="L8" s="590"/>
      <c r="M8" s="590"/>
      <c r="N8" s="590"/>
    </row>
    <row r="9" spans="1:14" s="570" customFormat="1" ht="22.5">
      <c r="A9" s="1211"/>
      <c r="B9" s="590"/>
      <c r="C9" s="590"/>
      <c r="D9" s="590"/>
      <c r="F9" s="616" t="str">
        <f>"3." &amp;mergeValue(A9)</f>
        <v>3.1</v>
      </c>
      <c r="G9" s="632" t="s">
        <v>495</v>
      </c>
      <c r="H9" s="604"/>
      <c r="I9" s="581" t="s">
        <v>589</v>
      </c>
      <c r="J9" s="615"/>
      <c r="K9" s="590"/>
      <c r="L9" s="590"/>
      <c r="M9" s="590"/>
      <c r="N9" s="590"/>
    </row>
    <row r="10" spans="1:14" s="570" customFormat="1" ht="22.5">
      <c r="A10" s="1211"/>
      <c r="B10" s="590"/>
      <c r="C10" s="590"/>
      <c r="D10" s="590"/>
      <c r="F10" s="616" t="str">
        <f>"4."&amp;mergeValue(A10)</f>
        <v>4.1</v>
      </c>
      <c r="G10" s="632" t="s">
        <v>496</v>
      </c>
      <c r="H10" s="605" t="s">
        <v>458</v>
      </c>
      <c r="I10" s="581"/>
      <c r="J10" s="615"/>
      <c r="K10" s="590"/>
      <c r="L10" s="590"/>
      <c r="M10" s="590"/>
      <c r="N10" s="590"/>
    </row>
    <row r="11" spans="1:14" s="570" customFormat="1" ht="18.75">
      <c r="A11" s="1211"/>
      <c r="B11" s="1211">
        <v>1</v>
      </c>
      <c r="C11" s="623"/>
      <c r="D11" s="623"/>
      <c r="F11" s="616" t="str">
        <f>"4."&amp;mergeValue(A11) &amp;"."&amp;mergeValue(B11)</f>
        <v>4.1.1</v>
      </c>
      <c r="G11" s="611" t="s">
        <v>593</v>
      </c>
      <c r="H11" s="604" t="str">
        <f>IF(region_name="","",region_name)</f>
        <v>Нижегородская область</v>
      </c>
      <c r="I11" s="581" t="s">
        <v>499</v>
      </c>
      <c r="J11" s="615"/>
      <c r="K11" s="590"/>
      <c r="L11" s="590"/>
      <c r="M11" s="590"/>
      <c r="N11" s="590"/>
    </row>
    <row r="12" spans="1:14" s="570" customFormat="1" ht="22.5">
      <c r="A12" s="1211"/>
      <c r="B12" s="1211"/>
      <c r="C12" s="1211">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11"/>
      <c r="B13" s="1211"/>
      <c r="C13" s="1211"/>
      <c r="D13" s="623">
        <v>1</v>
      </c>
      <c r="F13" s="616" t="str">
        <f>"4."&amp;mergeValue(A13) &amp;"."&amp;mergeValue(B13)&amp;"."&amp;mergeValue(C13)&amp;"."&amp;mergeValue(D13)</f>
        <v>4.1.1.1.1</v>
      </c>
      <c r="G13" s="633" t="s">
        <v>498</v>
      </c>
      <c r="H13" s="604"/>
      <c r="I13" s="1212" t="s">
        <v>592</v>
      </c>
      <c r="J13" s="615"/>
      <c r="K13" s="590"/>
      <c r="L13" s="590"/>
      <c r="M13" s="590"/>
      <c r="N13" s="590"/>
    </row>
    <row r="14" spans="1:14" s="570" customFormat="1" ht="18.75">
      <c r="A14" s="1211"/>
      <c r="B14" s="1211"/>
      <c r="C14" s="1211"/>
      <c r="D14" s="623"/>
      <c r="F14" s="619"/>
      <c r="G14" s="550" t="s">
        <v>4</v>
      </c>
      <c r="H14" s="624"/>
      <c r="I14" s="1212"/>
      <c r="J14" s="615"/>
      <c r="K14" s="590"/>
      <c r="L14" s="590"/>
      <c r="M14" s="590"/>
      <c r="N14" s="590"/>
    </row>
    <row r="15" spans="1:14" s="570" customFormat="1" ht="18.75">
      <c r="A15" s="1211"/>
      <c r="B15" s="1211"/>
      <c r="C15" s="623"/>
      <c r="D15" s="623"/>
      <c r="F15" s="634"/>
      <c r="G15" s="577" t="s">
        <v>403</v>
      </c>
      <c r="H15" s="635"/>
      <c r="I15" s="636"/>
      <c r="J15" s="615"/>
      <c r="K15" s="590"/>
      <c r="L15" s="590"/>
      <c r="M15" s="590"/>
      <c r="N15" s="590"/>
    </row>
    <row r="16" spans="1:14" s="570" customFormat="1" ht="18.75">
      <c r="A16" s="1211"/>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206" t="s">
        <v>594</v>
      </c>
      <c r="H19" s="1206"/>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27" t="s">
        <v>632</v>
      </c>
      <c r="M5" s="1227"/>
      <c r="N5" s="1227"/>
      <c r="O5" s="1227"/>
      <c r="P5" s="1227"/>
      <c r="Q5" s="1227"/>
      <c r="R5" s="1227"/>
      <c r="S5" s="1227"/>
      <c r="T5" s="1227"/>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33" t="str">
        <f>IF(NameOrPr_ch="",IF(NameOrPr="","",NameOrPr),NameOrPr_ch)</f>
        <v>РСТ НО</v>
      </c>
      <c r="P7" s="1233"/>
      <c r="Q7" s="1233"/>
      <c r="R7" s="1233"/>
      <c r="S7" s="1233"/>
      <c r="T7" s="1233"/>
      <c r="U7" s="582"/>
      <c r="V7" s="582"/>
      <c r="W7" s="519"/>
      <c r="X7" s="590"/>
      <c r="Y7" s="590"/>
      <c r="Z7" s="590"/>
      <c r="AA7" s="590"/>
      <c r="AB7" s="590"/>
    </row>
    <row r="8" spans="1:28" s="570" customFormat="1" ht="18.75">
      <c r="A8" s="590"/>
      <c r="B8" s="590"/>
      <c r="C8" s="590"/>
      <c r="D8" s="590"/>
      <c r="E8" s="590"/>
      <c r="F8" s="590"/>
      <c r="G8" s="590"/>
      <c r="H8" s="590"/>
      <c r="L8" s="499"/>
      <c r="M8" s="617" t="s">
        <v>597</v>
      </c>
      <c r="N8" s="666"/>
      <c r="O8" s="1233" t="str">
        <f>IF(datePr_ch="",IF(datePr="","",datePr),datePr_ch)</f>
        <v>18.12.2020</v>
      </c>
      <c r="P8" s="1233"/>
      <c r="Q8" s="1233"/>
      <c r="R8" s="1233"/>
      <c r="S8" s="1233"/>
      <c r="T8" s="1233"/>
      <c r="U8" s="582"/>
      <c r="V8" s="582"/>
      <c r="W8" s="519"/>
      <c r="X8" s="590"/>
      <c r="Y8" s="590"/>
      <c r="Z8" s="590"/>
      <c r="AA8" s="590"/>
      <c r="AB8" s="590"/>
    </row>
    <row r="9" spans="1:28" s="570" customFormat="1" ht="18.75">
      <c r="A9" s="590"/>
      <c r="B9" s="590"/>
      <c r="C9" s="590"/>
      <c r="D9" s="590"/>
      <c r="E9" s="590"/>
      <c r="F9" s="590"/>
      <c r="G9" s="590"/>
      <c r="H9" s="590"/>
      <c r="L9" s="552"/>
      <c r="M9" s="617" t="s">
        <v>596</v>
      </c>
      <c r="N9" s="666"/>
      <c r="O9" s="1233" t="str">
        <f>IF(numberPr_ch="",IF(numberPr="","",numberPr),numberPr_ch)</f>
        <v>54/60</v>
      </c>
      <c r="P9" s="1233"/>
      <c r="Q9" s="1233"/>
      <c r="R9" s="1233"/>
      <c r="S9" s="1233"/>
      <c r="T9" s="1233"/>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33" t="str">
        <f>IF(IstPub_ch="",IF(IstPub="","",IstPub),IstPub_ch)</f>
        <v>сайт РСТ НО</v>
      </c>
      <c r="P10" s="1233"/>
      <c r="Q10" s="1233"/>
      <c r="R10" s="1233"/>
      <c r="S10" s="1233"/>
      <c r="T10" s="1233"/>
      <c r="U10" s="582"/>
      <c r="V10" s="582"/>
      <c r="W10" s="519"/>
      <c r="X10" s="590"/>
      <c r="Y10" s="590"/>
      <c r="Z10" s="590"/>
      <c r="AA10" s="590"/>
      <c r="AB10" s="590"/>
    </row>
    <row r="11" spans="1:28" s="570" customFormat="1" ht="11.25" hidden="1">
      <c r="A11" s="590"/>
      <c r="B11" s="590"/>
      <c r="C11" s="590"/>
      <c r="D11" s="590"/>
      <c r="E11" s="590"/>
      <c r="F11" s="590"/>
      <c r="G11" s="590"/>
      <c r="H11" s="590"/>
      <c r="L11" s="1228"/>
      <c r="M11" s="1228"/>
      <c r="N11" s="566"/>
      <c r="O11" s="582"/>
      <c r="P11" s="582"/>
      <c r="Q11" s="582"/>
      <c r="R11" s="582"/>
      <c r="S11" s="582"/>
      <c r="T11" s="582"/>
      <c r="U11" s="588" t="s">
        <v>373</v>
      </c>
      <c r="X11" s="590"/>
      <c r="Y11" s="590"/>
      <c r="Z11" s="590"/>
      <c r="AA11" s="590"/>
      <c r="AB11" s="590"/>
    </row>
    <row r="12" spans="1:28">
      <c r="J12" s="529"/>
      <c r="K12" s="529"/>
      <c r="L12" s="524"/>
      <c r="M12" s="524"/>
      <c r="N12" s="502"/>
      <c r="O12" s="1234"/>
      <c r="P12" s="1234"/>
      <c r="Q12" s="1234"/>
      <c r="R12" s="1234"/>
      <c r="S12" s="1234"/>
      <c r="T12" s="1234"/>
      <c r="U12" s="1234"/>
    </row>
    <row r="13" spans="1:28">
      <c r="J13" s="529"/>
      <c r="K13" s="529"/>
      <c r="L13" s="1165" t="s">
        <v>454</v>
      </c>
      <c r="M13" s="1165"/>
      <c r="N13" s="1165"/>
      <c r="O13" s="1165"/>
      <c r="P13" s="1165"/>
      <c r="Q13" s="1165"/>
      <c r="R13" s="1165"/>
      <c r="S13" s="1165"/>
      <c r="T13" s="1165"/>
      <c r="U13" s="1165"/>
      <c r="V13" s="1165"/>
      <c r="W13" s="1165" t="s">
        <v>455</v>
      </c>
    </row>
    <row r="14" spans="1:28" ht="14.25" customHeight="1">
      <c r="J14" s="529"/>
      <c r="K14" s="529"/>
      <c r="L14" s="1240" t="s">
        <v>92</v>
      </c>
      <c r="M14" s="1240" t="s">
        <v>640</v>
      </c>
      <c r="N14" s="661"/>
      <c r="O14" s="1241" t="s">
        <v>642</v>
      </c>
      <c r="P14" s="1242"/>
      <c r="Q14" s="1242"/>
      <c r="R14" s="1242"/>
      <c r="S14" s="1242"/>
      <c r="T14" s="1243"/>
      <c r="U14" s="1224" t="s">
        <v>341</v>
      </c>
      <c r="V14" s="1237" t="s">
        <v>275</v>
      </c>
      <c r="W14" s="1165"/>
    </row>
    <row r="15" spans="1:28" ht="14.25" customHeight="1">
      <c r="J15" s="529"/>
      <c r="K15" s="529"/>
      <c r="L15" s="1240"/>
      <c r="M15" s="1240"/>
      <c r="N15" s="662"/>
      <c r="O15" s="1246" t="s">
        <v>606</v>
      </c>
      <c r="P15" s="1244" t="s">
        <v>271</v>
      </c>
      <c r="Q15" s="1245"/>
      <c r="R15" s="1221" t="s">
        <v>655</v>
      </c>
      <c r="S15" s="1222"/>
      <c r="T15" s="1223"/>
      <c r="U15" s="1225"/>
      <c r="V15" s="1238"/>
      <c r="W15" s="1165"/>
    </row>
    <row r="16" spans="1:28" ht="33.75" customHeight="1">
      <c r="J16" s="529"/>
      <c r="K16" s="529"/>
      <c r="L16" s="1240"/>
      <c r="M16" s="1240"/>
      <c r="N16" s="663"/>
      <c r="O16" s="1247"/>
      <c r="P16" s="535" t="s">
        <v>607</v>
      </c>
      <c r="Q16" s="535" t="s">
        <v>6</v>
      </c>
      <c r="R16" s="536" t="s">
        <v>274</v>
      </c>
      <c r="S16" s="1235" t="s">
        <v>273</v>
      </c>
      <c r="T16" s="1236"/>
      <c r="U16" s="1226"/>
      <c r="V16" s="1239"/>
      <c r="W16" s="1165"/>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29">
        <f ca="1">OFFSET(S17,0,-1)+1</f>
        <v>7</v>
      </c>
      <c r="T17" s="1229"/>
      <c r="U17" s="648">
        <f ca="1">OFFSET(U17,0,-2)+1</f>
        <v>8</v>
      </c>
      <c r="V17" s="649">
        <f ca="1">OFFSET(V17,0,-1)</f>
        <v>8</v>
      </c>
      <c r="W17" s="648">
        <f ca="1">OFFSET(W17,0,-1)+1</f>
        <v>9</v>
      </c>
    </row>
    <row r="18" spans="1:28" ht="22.5">
      <c r="A18" s="1213">
        <v>1</v>
      </c>
      <c r="B18" s="847"/>
      <c r="C18" s="847"/>
      <c r="D18" s="847"/>
      <c r="E18" s="848"/>
      <c r="F18" s="849"/>
      <c r="G18" s="849"/>
      <c r="H18" s="849"/>
      <c r="I18" s="850"/>
      <c r="J18" s="845"/>
      <c r="K18" s="852"/>
      <c r="L18" s="593">
        <f>mergeValue(A18)</f>
        <v>1</v>
      </c>
      <c r="M18" s="641" t="s">
        <v>20</v>
      </c>
      <c r="N18" s="646"/>
      <c r="O18" s="1214"/>
      <c r="P18" s="1214"/>
      <c r="Q18" s="1214"/>
      <c r="R18" s="1214"/>
      <c r="S18" s="1214"/>
      <c r="T18" s="1214"/>
      <c r="U18" s="1214"/>
      <c r="V18" s="1214"/>
      <c r="W18" s="630" t="s">
        <v>476</v>
      </c>
      <c r="Y18" s="589"/>
      <c r="Z18" s="589" t="str">
        <f t="shared" ref="Z18:Z31" si="0">IF(M18="","",M18 )</f>
        <v>Наименование тарифа</v>
      </c>
      <c r="AA18" s="589"/>
      <c r="AB18" s="589"/>
    </row>
    <row r="19" spans="1:28" ht="22.5">
      <c r="A19" s="1213"/>
      <c r="B19" s="1213">
        <v>1</v>
      </c>
      <c r="C19" s="847"/>
      <c r="D19" s="847"/>
      <c r="E19" s="849"/>
      <c r="F19" s="849"/>
      <c r="G19" s="849"/>
      <c r="H19" s="849"/>
      <c r="I19" s="844"/>
      <c r="J19" s="843"/>
      <c r="K19" s="846"/>
      <c r="L19" s="593" t="str">
        <f>mergeValue(A19) &amp;"."&amp; mergeValue(B19)</f>
        <v>1.1</v>
      </c>
      <c r="M19" s="546" t="s">
        <v>16</v>
      </c>
      <c r="N19" s="646"/>
      <c r="O19" s="1214"/>
      <c r="P19" s="1214"/>
      <c r="Q19" s="1214"/>
      <c r="R19" s="1214"/>
      <c r="S19" s="1214"/>
      <c r="T19" s="1214"/>
      <c r="U19" s="1214"/>
      <c r="V19" s="1214"/>
      <c r="W19" s="630" t="s">
        <v>477</v>
      </c>
      <c r="Y19" s="589"/>
      <c r="Z19" s="589" t="str">
        <f t="shared" si="0"/>
        <v>Территория действия тарифа</v>
      </c>
      <c r="AA19" s="589"/>
      <c r="AB19" s="589"/>
    </row>
    <row r="20" spans="1:28" ht="22.5">
      <c r="A20" s="1213"/>
      <c r="B20" s="1213"/>
      <c r="C20" s="1213">
        <v>1</v>
      </c>
      <c r="D20" s="847"/>
      <c r="E20" s="849"/>
      <c r="F20" s="849"/>
      <c r="G20" s="849"/>
      <c r="H20" s="849"/>
      <c r="I20" s="851"/>
      <c r="J20" s="843"/>
      <c r="K20" s="846"/>
      <c r="L20" s="593" t="str">
        <f>mergeValue(A20) &amp;"."&amp; mergeValue(B20)&amp;"."&amp; mergeValue(C20)</f>
        <v>1.1.1</v>
      </c>
      <c r="M20" s="547" t="s">
        <v>7</v>
      </c>
      <c r="N20" s="646"/>
      <c r="O20" s="1214"/>
      <c r="P20" s="1214"/>
      <c r="Q20" s="1214"/>
      <c r="R20" s="1214"/>
      <c r="S20" s="1214"/>
      <c r="T20" s="1214"/>
      <c r="U20" s="1214"/>
      <c r="V20" s="1214"/>
      <c r="W20" s="630" t="s">
        <v>634</v>
      </c>
      <c r="Y20" s="589"/>
      <c r="Z20" s="589" t="str">
        <f t="shared" si="0"/>
        <v xml:space="preserve">Наименование системы теплоснабжения </v>
      </c>
      <c r="AA20" s="589"/>
      <c r="AB20" s="589"/>
    </row>
    <row r="21" spans="1:28" ht="22.5">
      <c r="A21" s="1213"/>
      <c r="B21" s="1213"/>
      <c r="C21" s="1213"/>
      <c r="D21" s="1213">
        <v>1</v>
      </c>
      <c r="E21" s="849"/>
      <c r="F21" s="849"/>
      <c r="G21" s="849"/>
      <c r="H21" s="849"/>
      <c r="I21" s="851"/>
      <c r="J21" s="843"/>
      <c r="K21" s="846"/>
      <c r="L21" s="593" t="str">
        <f>mergeValue(A21) &amp;"."&amp; mergeValue(B21)&amp;"."&amp; mergeValue(C21)&amp;"."&amp; mergeValue(D21)</f>
        <v>1.1.1.1</v>
      </c>
      <c r="M21" s="548" t="s">
        <v>22</v>
      </c>
      <c r="N21" s="646"/>
      <c r="O21" s="1214"/>
      <c r="P21" s="1214"/>
      <c r="Q21" s="1214"/>
      <c r="R21" s="1214"/>
      <c r="S21" s="1214"/>
      <c r="T21" s="1214"/>
      <c r="U21" s="1214"/>
      <c r="V21" s="1214"/>
      <c r="W21" s="630" t="s">
        <v>635</v>
      </c>
      <c r="Y21" s="589"/>
      <c r="Z21" s="589" t="str">
        <f t="shared" si="0"/>
        <v xml:space="preserve">Источник тепловой энергии  </v>
      </c>
      <c r="AA21" s="589"/>
      <c r="AB21" s="589"/>
    </row>
    <row r="22" spans="1:28" ht="101.25">
      <c r="A22" s="1213"/>
      <c r="B22" s="1213"/>
      <c r="C22" s="1213"/>
      <c r="D22" s="1213"/>
      <c r="E22" s="1213">
        <v>1</v>
      </c>
      <c r="F22" s="849"/>
      <c r="G22" s="849"/>
      <c r="H22" s="847">
        <v>1</v>
      </c>
      <c r="I22" s="1213">
        <v>1</v>
      </c>
      <c r="J22" s="849"/>
      <c r="K22" s="854"/>
      <c r="L22" s="593" t="str">
        <f>mergeValue(A22) &amp;"."&amp; mergeValue(B22)&amp;"."&amp; mergeValue(C22)&amp;"."&amp; mergeValue(D22)&amp;"."&amp; mergeValue(E22)</f>
        <v>1.1.1.1.1</v>
      </c>
      <c r="M22" s="554" t="s">
        <v>9</v>
      </c>
      <c r="N22" s="646"/>
      <c r="O22" s="1215"/>
      <c r="P22" s="1215"/>
      <c r="Q22" s="1215"/>
      <c r="R22" s="1215"/>
      <c r="S22" s="1215"/>
      <c r="T22" s="1215"/>
      <c r="U22" s="1215"/>
      <c r="V22" s="1215"/>
      <c r="W22" s="630" t="s">
        <v>639</v>
      </c>
      <c r="Y22" s="589"/>
      <c r="Z22" s="589" t="str">
        <f t="shared" si="0"/>
        <v>Схема подключения теплопотребляющей установки к коллектору источника тепловой энергии</v>
      </c>
      <c r="AA22" s="589"/>
      <c r="AB22" s="589"/>
    </row>
    <row r="23" spans="1:28" ht="90">
      <c r="A23" s="1213"/>
      <c r="B23" s="1213"/>
      <c r="C23" s="1213"/>
      <c r="D23" s="1213"/>
      <c r="E23" s="1213"/>
      <c r="F23" s="1213">
        <v>1</v>
      </c>
      <c r="G23" s="847"/>
      <c r="H23" s="847"/>
      <c r="I23" s="1213"/>
      <c r="J23" s="1213">
        <v>1</v>
      </c>
      <c r="K23" s="855"/>
      <c r="L23" s="593" t="str">
        <f>mergeValue(A23) &amp;"."&amp; mergeValue(B23)&amp;"."&amp; mergeValue(C23)&amp;"."&amp; mergeValue(D23)&amp;"."&amp; mergeValue(E23)&amp;"."&amp; mergeValue(F23)</f>
        <v>1.1.1.1.1.1</v>
      </c>
      <c r="M23" s="555" t="s">
        <v>10</v>
      </c>
      <c r="N23" s="646"/>
      <c r="O23" s="1216"/>
      <c r="P23" s="1217"/>
      <c r="Q23" s="1217"/>
      <c r="R23" s="1217"/>
      <c r="S23" s="1217"/>
      <c r="T23" s="1217"/>
      <c r="U23" s="1217"/>
      <c r="V23" s="1218"/>
      <c r="W23" s="630" t="s">
        <v>637</v>
      </c>
      <c r="Y23" s="589"/>
      <c r="Z23" s="589" t="str">
        <f t="shared" si="0"/>
        <v>Группа потребителей</v>
      </c>
      <c r="AA23" s="589"/>
      <c r="AB23" s="589"/>
    </row>
    <row r="24" spans="1:28" ht="189" customHeight="1">
      <c r="A24" s="1213"/>
      <c r="B24" s="1213"/>
      <c r="C24" s="1213"/>
      <c r="D24" s="1213"/>
      <c r="E24" s="1213"/>
      <c r="F24" s="1213"/>
      <c r="G24" s="847">
        <v>1</v>
      </c>
      <c r="H24" s="847"/>
      <c r="I24" s="1213"/>
      <c r="J24" s="1213"/>
      <c r="K24" s="855">
        <v>1</v>
      </c>
      <c r="L24" s="593" t="str">
        <f>mergeValue(A24) &amp;"."&amp; mergeValue(B24)&amp;"."&amp; mergeValue(C24)&amp;"."&amp; mergeValue(D24)&amp;"."&amp; mergeValue(E24)&amp;"."&amp; mergeValue(F24)&amp;"."&amp; mergeValue(G24)</f>
        <v>1.1.1.1.1.1.1</v>
      </c>
      <c r="M24" s="1069"/>
      <c r="N24" s="646"/>
      <c r="O24" s="562"/>
      <c r="P24" s="562"/>
      <c r="Q24" s="1094"/>
      <c r="R24" s="1219"/>
      <c r="S24" s="1220" t="s">
        <v>84</v>
      </c>
      <c r="T24" s="1219"/>
      <c r="U24" s="1220" t="s">
        <v>85</v>
      </c>
      <c r="V24" s="562"/>
      <c r="W24" s="1230" t="s">
        <v>656</v>
      </c>
      <c r="X24" s="585" t="str">
        <f>strCheckDate(O25:V25)</f>
        <v/>
      </c>
      <c r="Y24" s="589"/>
      <c r="Z24" s="589" t="str">
        <f t="shared" si="0"/>
        <v/>
      </c>
      <c r="AA24" s="589"/>
      <c r="AB24" s="589"/>
    </row>
    <row r="25" spans="1:28" ht="11.25" hidden="1" customHeight="1">
      <c r="A25" s="1213"/>
      <c r="B25" s="1213"/>
      <c r="C25" s="1213"/>
      <c r="D25" s="1213"/>
      <c r="E25" s="1213"/>
      <c r="F25" s="1213"/>
      <c r="G25" s="847"/>
      <c r="H25" s="847"/>
      <c r="I25" s="1213"/>
      <c r="J25" s="1213"/>
      <c r="K25" s="855"/>
      <c r="L25" s="600"/>
      <c r="M25" s="646"/>
      <c r="N25" s="646"/>
      <c r="O25" s="562"/>
      <c r="P25" s="562"/>
      <c r="Q25" s="584" t="str">
        <f>R24 &amp; "-" &amp; T24</f>
        <v>-</v>
      </c>
      <c r="R25" s="1219"/>
      <c r="S25" s="1220"/>
      <c r="T25" s="1219"/>
      <c r="U25" s="1220"/>
      <c r="V25" s="562"/>
      <c r="W25" s="1231"/>
      <c r="Y25" s="589"/>
      <c r="Z25" s="589" t="str">
        <f t="shared" si="0"/>
        <v/>
      </c>
      <c r="AA25" s="589"/>
      <c r="AB25" s="589"/>
    </row>
    <row r="26" spans="1:28" ht="15" customHeight="1">
      <c r="A26" s="1213"/>
      <c r="B26" s="1213"/>
      <c r="C26" s="1213"/>
      <c r="D26" s="1213"/>
      <c r="E26" s="1213"/>
      <c r="F26" s="1213"/>
      <c r="G26" s="849"/>
      <c r="H26" s="847"/>
      <c r="I26" s="1213"/>
      <c r="J26" s="1213"/>
      <c r="K26" s="854"/>
      <c r="L26" s="538"/>
      <c r="M26" s="557" t="s">
        <v>25</v>
      </c>
      <c r="N26" s="564"/>
      <c r="O26" s="564"/>
      <c r="P26" s="564"/>
      <c r="Q26" s="564"/>
      <c r="R26" s="564"/>
      <c r="S26" s="564"/>
      <c r="T26" s="564"/>
      <c r="U26" s="564"/>
      <c r="V26" s="560"/>
      <c r="W26" s="1232"/>
      <c r="Y26" s="589"/>
      <c r="Z26" s="589" t="str">
        <f t="shared" si="0"/>
        <v>Добавить вид теплоносителя (параметры теплоносителя)</v>
      </c>
      <c r="AA26" s="589"/>
      <c r="AB26" s="589"/>
    </row>
    <row r="27" spans="1:28" ht="15" customHeight="1">
      <c r="A27" s="1213"/>
      <c r="B27" s="1213"/>
      <c r="C27" s="1213"/>
      <c r="D27" s="1213"/>
      <c r="E27" s="1213"/>
      <c r="F27" s="849"/>
      <c r="G27" s="849"/>
      <c r="H27" s="847"/>
      <c r="I27" s="1213"/>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13"/>
      <c r="B28" s="1213"/>
      <c r="C28" s="1213"/>
      <c r="D28" s="1213"/>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13"/>
      <c r="B29" s="1213"/>
      <c r="C29" s="1213"/>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13"/>
      <c r="B30" s="1213"/>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13"/>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206" t="s">
        <v>633</v>
      </c>
      <c r="N34" s="1206"/>
      <c r="O34" s="1206"/>
      <c r="P34" s="1206"/>
      <c r="Q34" s="1206"/>
      <c r="R34" s="1206"/>
      <c r="S34" s="1206"/>
      <c r="T34" s="1206"/>
      <c r="U34" s="1206"/>
      <c r="V34" s="1206"/>
      <c r="W34" s="1206"/>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825</vt:i4>
      </vt:variant>
    </vt:vector>
  </HeadingPairs>
  <TitlesOfParts>
    <vt:vector size="834" baseType="lpstr">
      <vt:lpstr>Инструкция</vt:lpstr>
      <vt:lpstr>Титульный</vt:lpstr>
      <vt:lpstr>Территории</vt:lpstr>
      <vt:lpstr>Перечень тарифов</vt:lpstr>
      <vt:lpstr>Форма 1.0.1 | Т-ТН</vt:lpstr>
      <vt:lpstr>Форма 4.2.2 | Т-ТН</vt:lpstr>
      <vt:lpstr>Сведения об изменении</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lipatova</cp:lastModifiedBy>
  <cp:lastPrinted>2020-12-25T07:24:50Z</cp:lastPrinted>
  <dcterms:created xsi:type="dcterms:W3CDTF">2004-05-21T07:18:45Z</dcterms:created>
  <dcterms:modified xsi:type="dcterms:W3CDTF">2020-12-25T08:31:35Z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