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2100" yWindow="240" windowWidth="13665" windowHeight="8010" tabRatio="935" firstSheet="7" activeTab="1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1.11.1'!$D$14:$L$32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REESTR_MO!$A$2:$D$393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1.11.1'!$H$22:$I$32</definedName>
    <definedName name="List14_1_DPR">'Форма 1.11.1'!$K$20</definedName>
    <definedName name="List14_1_flagIPR">'Форма 1.11.1'!$J$15</definedName>
    <definedName name="List14_1_GroundMaterials_1">'Форма 1.11.1'!$K$15:$K$32</definedName>
    <definedName name="List14_1_hypIPR">'Форма 1.11.1'!$K$15</definedName>
    <definedName name="List14_1_method">'Форма 1.11.1'!$J$17:$J$18</definedName>
    <definedName name="List14_1_note">'Форма 1.11.1'!$L$14:$L$32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1.11.1'!$C$22:$C$23</definedName>
    <definedName name="pDel_List14_1_2_2">'Форма 1.11.1'!$G$22:$G$23</definedName>
    <definedName name="pDel_List14_1_3">'Форма 1.11.1'!$C$25:$C$26</definedName>
    <definedName name="pDel_List14_1_3_2">'Форма 1.11.1'!$G$25:$G$26</definedName>
    <definedName name="pDel_List14_1_4">'Форма 1.11.1'!$C$28:$C$29</definedName>
    <definedName name="pDel_List14_1_4_2">'Форма 1.11.1'!$G$28:$G$29</definedName>
    <definedName name="pDel_List14_1_5">'Форма 1.11.1'!$C$31:$C$32</definedName>
    <definedName name="pDel_List14_1_5_2">'Форма 1.11.1'!$G$31:$G$32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REESTR_ORG!$A$2:$J$180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EN98" i="471"/>
  <c r="DZ98"/>
  <c r="DL98"/>
  <c r="CX98"/>
  <c r="CJ98"/>
  <c r="BV98"/>
  <c r="BH98"/>
  <c r="AT98"/>
  <c r="AF98"/>
  <c r="H12" i="632"/>
  <c r="H11"/>
  <c r="H9"/>
  <c r="H8"/>
  <c r="H7"/>
  <c r="H12" i="623"/>
  <c r="H9"/>
  <c r="H8"/>
  <c r="F31" i="625"/>
  <c r="E31"/>
  <c r="F28"/>
  <c r="E28"/>
  <c r="F25"/>
  <c r="E25"/>
  <c r="F22"/>
  <c r="E22"/>
  <c r="F17"/>
  <c r="E17"/>
  <c r="H12" i="616"/>
  <c r="H9"/>
  <c r="H8"/>
  <c r="R14" i="601"/>
  <c r="H13" i="632" s="1"/>
  <c r="R13" i="601"/>
  <c r="R12"/>
  <c r="P12"/>
  <c r="F13" i="632"/>
  <c r="F12"/>
  <c r="F11"/>
  <c r="F10"/>
  <c r="F9"/>
  <c r="F8"/>
  <c r="M14" i="601"/>
  <c r="M13"/>
  <c r="M12"/>
  <c r="H13" i="616" l="1"/>
  <c r="H13" i="623"/>
  <c r="L94" i="471"/>
  <c r="L95"/>
  <c r="L92"/>
  <c r="B3" i="525"/>
  <c r="L96" i="471"/>
  <c r="B2" i="525"/>
  <c r="L93" i="471"/>
  <c r="L97"/>
  <c r="M9" i="566" l="1"/>
  <c r="M9" i="598"/>
  <c r="M9" i="567"/>
  <c r="E8" i="625"/>
  <c r="F8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L163" i="471"/>
  <c r="F13" i="617"/>
  <c r="L45" i="471"/>
  <c r="F8" i="616"/>
  <c r="L46" i="471"/>
  <c r="F8" i="617"/>
  <c r="L166" i="471"/>
  <c r="F12" i="623"/>
  <c r="F10" i="618"/>
  <c r="L48" i="471"/>
  <c r="L181"/>
  <c r="L18" i="567"/>
  <c r="L21" i="598"/>
  <c r="F13" i="616"/>
  <c r="E3" i="437"/>
  <c r="F12" i="614"/>
  <c r="F11" i="616"/>
  <c r="L19" i="567"/>
  <c r="F290" i="471"/>
  <c r="L164"/>
  <c r="L22" i="566"/>
  <c r="L165" i="471"/>
  <c r="F11" i="618"/>
  <c r="L20" i="566"/>
  <c r="L178" i="471"/>
  <c r="F10" i="623"/>
  <c r="F12" i="618"/>
  <c r="L19" i="566"/>
  <c r="F9" i="617"/>
  <c r="F8" i="614"/>
  <c r="L20" i="567"/>
  <c r="F11" i="614"/>
  <c r="L50" i="471"/>
  <c r="L179"/>
  <c r="F10" i="616"/>
  <c r="L19" i="598"/>
  <c r="L49" i="471"/>
  <c r="L180"/>
  <c r="F9" i="616"/>
  <c r="L21" i="567"/>
  <c r="E2" i="437"/>
  <c r="F12" i="616"/>
  <c r="F9" i="614"/>
  <c r="F289" i="471"/>
  <c r="L23" i="567"/>
  <c r="L22"/>
  <c r="F8" i="618"/>
  <c r="F287" i="471"/>
  <c r="F13" i="618"/>
  <c r="F11" i="623"/>
  <c r="F13" i="614"/>
  <c r="F9" i="623"/>
  <c r="F286" i="471"/>
  <c r="F8" i="623"/>
  <c r="F9" i="618"/>
  <c r="F13" i="623"/>
  <c r="F10" i="614"/>
  <c r="F10" i="617"/>
  <c r="F11"/>
  <c r="L21" i="566"/>
  <c r="L22" i="598"/>
  <c r="F288" i="471"/>
  <c r="F291"/>
  <c r="L20" i="598"/>
  <c r="L47" i="471"/>
  <c r="F12" i="617"/>
  <c r="H11" i="623" l="1"/>
  <c r="R98" i="471" l="1"/>
  <c r="FC97"/>
  <c r="FA97"/>
  <c r="FB96"/>
  <c r="Q51" l="1"/>
  <c r="Z50"/>
  <c r="X50"/>
  <c r="Y49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L29"/>
  <c r="X117"/>
  <c r="Y65"/>
  <c r="Y33"/>
  <c r="Y81"/>
  <c r="L30"/>
  <c r="L79"/>
  <c r="L77"/>
  <c r="Y22" i="567"/>
  <c r="Y116" i="471"/>
  <c r="L33"/>
  <c r="Y150"/>
  <c r="X23" i="567"/>
  <c r="L82" i="471"/>
  <c r="L81"/>
  <c r="X82"/>
  <c r="X66"/>
  <c r="L63"/>
  <c r="L31"/>
  <c r="L34"/>
  <c r="Y133"/>
  <c r="L78"/>
  <c r="X34"/>
  <c r="L80"/>
  <c r="X134"/>
  <c r="L32"/>
  <c r="L61"/>
  <c r="X151"/>
  <c r="L65"/>
  <c r="L66"/>
  <c r="M256"/>
  <c r="M246"/>
  <c r="L62"/>
  <c r="M251"/>
  <c r="L64"/>
  <c r="AN166"/>
  <c r="AN22" i="598"/>
  <c r="AM181" i="471"/>
  <c r="AM22" i="566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<sst xmlns="http://schemas.openxmlformats.org/spreadsheetml/2006/main" count="4227" uniqueCount="2167">
  <si>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</si>
  <si>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</si>
  <si>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</si>
  <si>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</si>
  <si>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</si>
  <si>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</si>
  <si>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</si>
  <si>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</si>
  <si>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</si>
  <si>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</si>
  <si>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</si>
  <si>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</si>
  <si>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</si>
  <si>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</si>
  <si>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</si>
  <si>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</si>
  <si>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</si>
  <si>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</si>
  <si>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</si>
  <si>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</si>
  <si>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</si>
  <si>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</si>
  <si>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</si>
  <si>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</si>
  <si>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</si>
  <si>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</si>
  <si>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</si>
  <si>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</si>
  <si>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</si>
  <si>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</si>
  <si>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</si>
  <si>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</si>
  <si>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</si>
  <si>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</si>
  <si>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</si>
  <si>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</si>
  <si>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</si>
  <si>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</si>
  <si>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</si>
  <si>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</si>
  <si>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</si>
  <si>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</si>
  <si>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</si>
  <si>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</si>
  <si>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</si>
  <si>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</si>
  <si>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</si>
  <si>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</si>
  <si>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</si>
  <si>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</si>
  <si>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</si>
  <si>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</si>
  <si>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</si>
  <si>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</si>
  <si>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</si>
  <si>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</si>
  <si>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</si>
  <si>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</si>
  <si>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</si>
  <si>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</si>
  <si>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</si>
  <si>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</si>
  <si>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</si>
  <si>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</si>
  <si>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</si>
  <si>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</si>
  <si>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</si>
  <si>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</si>
  <si>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</si>
  <si>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</si>
  <si>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</si>
  <si>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</si>
  <si>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</si>
  <si>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</si>
  <si>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</si>
  <si>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</si>
  <si>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</si>
  <si>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</si>
  <si>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</si>
  <si>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</si>
  <si>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</si>
  <si>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</si>
  <si>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</si>
  <si>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</si>
  <si>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</si>
  <si>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</si>
  <si>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</si>
  <si>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</si>
  <si>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</si>
  <si>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</si>
  <si>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</si>
  <si>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</si>
  <si>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</si>
  <si>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</si>
  <si>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</si>
  <si>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</si>
  <si>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</si>
  <si>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</si>
  <si>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</si>
  <si>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</si>
  <si>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</si>
  <si>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</si>
  <si>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</si>
  <si>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</si>
  <si>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</si>
  <si>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</si>
  <si>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</si>
  <si>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</si>
  <si>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</si>
  <si>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</si>
  <si>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</si>
  <si>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</si>
  <si>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</si>
  <si>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</si>
  <si>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</si>
  <si>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</si>
  <si>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</si>
  <si>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</si>
  <si>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</si>
  <si>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</si>
  <si>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</si>
  <si>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</si>
  <si>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</si>
  <si>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</si>
  <si>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</si>
  <si>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</si>
  <si>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</si>
  <si>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</si>
  <si>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</si>
  <si>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</si>
  <si>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</si>
  <si>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</si>
  <si>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</si>
  <si>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</si>
  <si>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</si>
  <si>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</si>
  <si>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</si>
  <si>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</si>
  <si>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</si>
  <si>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</si>
  <si>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</si>
  <si>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</si>
  <si>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</si>
  <si>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</si>
  <si>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</si>
  <si>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</si>
  <si>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</si>
  <si>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</si>
  <si>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</si>
  <si>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</si>
  <si>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</si>
  <si>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</si>
  <si>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</si>
  <si>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</si>
  <si>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</si>
  <si>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</si>
  <si>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</si>
  <si>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</si>
  <si>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</si>
  <si>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</si>
  <si>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</si>
  <si>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</si>
  <si>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</si>
  <si>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</si>
  <si>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</si>
  <si>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</si>
  <si>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</si>
  <si>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</si>
  <si>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</si>
  <si>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</si>
  <si>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</si>
  <si>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</si>
  <si>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</si>
  <si>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</si>
  <si>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</si>
  <si>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</si>
  <si>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</si>
  <si>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</si>
  <si>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</si>
  <si>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</si>
  <si>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</si>
  <si>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</si>
  <si>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</si>
  <si>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</si>
  <si>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</si>
  <si>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</si>
  <si>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</si>
  <si>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</si>
  <si>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</si>
  <si>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</si>
  <si>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</si>
  <si>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</si>
  <si>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</si>
  <si>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</si>
  <si>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</si>
  <si>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</si>
  <si>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</si>
  <si>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</si>
  <si>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</si>
  <si>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</si>
  <si>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</si>
  <si>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</si>
  <si>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</si>
  <si>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</si>
  <si>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</si>
  <si>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</si>
  <si>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</si>
  <si>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</si>
  <si>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</si>
  <si>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</si>
  <si>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</si>
  <si>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</si>
  <si>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</si>
  <si>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</si>
  <si>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</si>
  <si>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</si>
  <si>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</si>
  <si>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</si>
  <si>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</si>
  <si>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</si>
  <si>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</si>
  <si>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</si>
  <si>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</si>
  <si>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</si>
  <si>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</si>
  <si>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</si>
  <si>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</si>
  <si>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</si>
  <si>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</si>
  <si>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</si>
  <si>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</si>
  <si>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</si>
  <si>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</si>
  <si>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</si>
  <si>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</si>
  <si>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</si>
  <si>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</si>
  <si>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</si>
  <si>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</si>
  <si>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</si>
  <si>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</si>
  <si>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</si>
  <si>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</si>
  <si>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</si>
  <si>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</si>
  <si>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</si>
  <si>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</si>
  <si>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</si>
  <si>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</si>
  <si>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</si>
  <si>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</si>
  <si>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</si>
  <si>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</si>
  <si>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</si>
  <si>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</si>
  <si>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</si>
  <si>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</si>
  <si>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</si>
  <si>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</si>
  <si>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</si>
  <si>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</si>
  <si>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</si>
  <si>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</si>
  <si>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</si>
  <si>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</si>
  <si>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</si>
  <si>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</si>
  <si>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</si>
  <si>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</si>
  <si>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</si>
  <si>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</si>
  <si>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</si>
  <si>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</si>
  <si>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</si>
  <si>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</si>
  <si>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</si>
  <si>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</si>
  <si>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</si>
  <si>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</si>
  <si>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</si>
  <si>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</si>
  <si>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</si>
  <si>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</si>
  <si>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</si>
  <si>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</si>
  <si>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</si>
  <si>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</si>
  <si>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</si>
  <si>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</si>
  <si>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</si>
  <si>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</si>
  <si>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</si>
  <si>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</si>
  <si>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</si>
  <si>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</si>
  <si>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</si>
  <si>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</si>
  <si>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</si>
  <si>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</si>
  <si>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</si>
  <si>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</si>
  <si>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</si>
  <si>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</si>
  <si>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</si>
  <si>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</si>
  <si>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</si>
  <si>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</si>
  <si>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</si>
  <si>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</si>
  <si>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</si>
  <si>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</si>
  <si>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</si>
  <si>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</si>
  <si>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</si>
  <si>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</si>
  <si>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</si>
  <si>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</si>
  <si>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</si>
  <si>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</si>
  <si>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</si>
  <si>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</si>
  <si>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</si>
  <si>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</si>
  <si>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</si>
  <si>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</si>
  <si>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</si>
  <si>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</si>
  <si>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</si>
  <si>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</si>
  <si>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</si>
  <si>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</si>
  <si>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</si>
  <si>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</si>
  <si>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</si>
  <si>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</si>
  <si>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</si>
  <si>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</si>
  <si>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</si>
  <si>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</si>
  <si>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</si>
  <si>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</si>
  <si>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</si>
  <si>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</si>
  <si>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</si>
  <si>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</si>
  <si>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</si>
  <si>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</si>
  <si>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</si>
  <si>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</si>
  <si>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</si>
  <si>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</si>
  <si>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</si>
  <si>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</si>
  <si>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</si>
  <si>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</si>
  <si>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</si>
  <si>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</si>
  <si>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</si>
  <si>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</si>
  <si>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</si>
  <si>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</si>
  <si>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</si>
  <si>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</si>
  <si>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</si>
  <si>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</si>
  <si>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</si>
  <si>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</si>
  <si>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</si>
  <si>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</si>
  <si>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</si>
  <si>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</si>
  <si>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</si>
  <si>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</si>
  <si>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</si>
  <si>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</si>
  <si>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</si>
  <si>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</si>
  <si>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</si>
  <si>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</si>
  <si>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</si>
  <si>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</si>
  <si>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</si>
  <si>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</si>
  <si>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</si>
  <si>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</si>
  <si>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</si>
  <si>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</si>
  <si>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</si>
  <si>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</si>
  <si>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</si>
  <si>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</si>
  <si>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</si>
  <si>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</si>
  <si>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</si>
  <si>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</si>
  <si>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</si>
  <si>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</si>
  <si>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</si>
  <si>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</si>
  <si>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</si>
  <si>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</si>
  <si>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</si>
  <si>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</si>
  <si>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</si>
  <si>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</si>
  <si>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</si>
  <si>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</si>
  <si>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</si>
  <si>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</si>
  <si>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</si>
  <si>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</si>
  <si>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</si>
  <si>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</si>
  <si>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</si>
  <si>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</si>
  <si>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</si>
  <si>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</si>
  <si>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</si>
  <si>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</si>
  <si>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</si>
  <si>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</si>
  <si>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</si>
  <si>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</si>
  <si>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</si>
  <si>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</si>
  <si>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</si>
  <si>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</si>
  <si>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</si>
  <si>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</si>
  <si>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</si>
  <si>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</si>
  <si>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</si>
  <si>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</si>
  <si>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</si>
  <si>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</si>
  <si>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</si>
  <si>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</si>
  <si>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</si>
  <si>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</si>
  <si>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</si>
  <si>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</si>
  <si>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</si>
  <si>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</si>
  <si>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</si>
  <si>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</si>
  <si>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</si>
  <si>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</si>
  <si>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</si>
  <si>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</si>
  <si>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</si>
  <si>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</si>
  <si>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</si>
  <si>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</si>
  <si>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</si>
  <si>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</si>
  <si>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</si>
  <si>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</si>
  <si>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</si>
  <si>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</si>
  <si>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</si>
  <si>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</si>
  <si>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</si>
  <si>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</si>
  <si>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</si>
  <si>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</si>
  <si>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</si>
  <si>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</si>
  <si>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</si>
  <si>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</si>
  <si>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</si>
  <si>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</si>
  <si>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</si>
  <si>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</si>
  <si>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</si>
  <si>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</si>
  <si>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</si>
  <si>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</si>
  <si>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</si>
  <si>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</si>
  <si>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</si>
  <si>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</si>
  <si>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</si>
  <si>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</si>
  <si>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</si>
  <si>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</si>
  <si>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</si>
  <si>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</si>
  <si>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</si>
  <si>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</si>
  <si>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</si>
  <si>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</si>
  <si>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</si>
  <si>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</si>
  <si>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</si>
  <si>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</si>
  <si>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</si>
  <si>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</si>
  <si>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</si>
  <si>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</si>
  <si>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</si>
  <si>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</si>
  <si>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</si>
  <si>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</si>
  <si>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</si>
  <si>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</si>
  <si>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</si>
  <si>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</si>
  <si>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</si>
  <si>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</si>
  <si>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</si>
  <si>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</si>
  <si>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</si>
  <si>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</si>
  <si>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</si>
  <si>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</si>
  <si>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</si>
  <si>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</si>
  <si>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</si>
  <si>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</si>
  <si>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</si>
  <si>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</si>
  <si>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</si>
  <si>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</si>
  <si>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</si>
  <si>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</si>
  <si>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</si>
  <si>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</si>
  <si>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</si>
  <si>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</si>
  <si>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</si>
  <si>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</si>
  <si>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</si>
  <si>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</si>
  <si>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</si>
  <si>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</si>
  <si>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</si>
  <si>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</si>
  <si>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</si>
  <si>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</si>
  <si>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</si>
  <si>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</si>
  <si>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</si>
  <si>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</si>
  <si>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</si>
  <si>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</si>
  <si>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</si>
  <si>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</si>
  <si>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</si>
  <si>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</si>
  <si>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</si>
  <si>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</si>
  <si>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</si>
  <si>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</si>
  <si>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</si>
  <si>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</si>
  <si>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</si>
  <si>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</si>
  <si>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</si>
  <si>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</si>
  <si>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</si>
  <si>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</si>
  <si>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</si>
  <si>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</si>
  <si>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</si>
  <si>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</si>
  <si>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</si>
  <si>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</si>
  <si>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</si>
  <si>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</si>
  <si>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</si>
  <si>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</si>
  <si>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</si>
  <si>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</si>
  <si>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</si>
  <si>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</si>
  <si>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</si>
  <si>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</si>
  <si>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</si>
  <si>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</si>
  <si>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</si>
  <si>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</si>
  <si>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</si>
  <si>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</si>
  <si>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</si>
  <si>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</si>
  <si>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</si>
  <si>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</si>
  <si>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</si>
  <si>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</si>
  <si>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</si>
  <si>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</si>
  <si>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</si>
  <si>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</si>
  <si>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</si>
  <si>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</si>
  <si>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</si>
  <si>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</si>
  <si>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</si>
  <si>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</si>
  <si>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</si>
  <si>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</si>
  <si>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</si>
  <si>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</si>
  <si>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</si>
  <si>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</si>
  <si>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</si>
  <si>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</si>
  <si>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</si>
  <si>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</si>
  <si>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</si>
  <si>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</si>
  <si>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</si>
  <si>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</si>
  <si>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</si>
  <si>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</si>
  <si>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</si>
  <si>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</si>
  <si>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</si>
  <si>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</si>
  <si>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</si>
  <si>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</si>
  <si>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</si>
  <si>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</si>
  <si>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</si>
  <si>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</si>
  <si>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</si>
  <si>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</si>
  <si>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</si>
  <si>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</si>
  <si>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</si>
  <si>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</si>
  <si>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</si>
  <si>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</si>
  <si>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</si>
  <si>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</si>
  <si>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</si>
  <si>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</si>
  <si>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</si>
  <si>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</si>
  <si>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</si>
  <si>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</si>
  <si>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</si>
  <si>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</si>
  <si>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</si>
  <si>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</si>
  <si>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</si>
  <si>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</si>
  <si>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</si>
  <si>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</si>
  <si>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</si>
  <si>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</si>
  <si>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</si>
  <si>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</si>
  <si>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</si>
  <si>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</si>
  <si>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</si>
  <si>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</si>
  <si>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</si>
  <si>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</si>
  <si>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</si>
  <si>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</si>
  <si>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</si>
  <si>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</si>
  <si>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</si>
  <si>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</si>
  <si>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</si>
  <si>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</si>
  <si>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</si>
  <si>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</si>
  <si>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</si>
  <si>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</si>
  <si>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</si>
  <si>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</si>
  <si>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</si>
  <si>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</si>
  <si>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</si>
  <si>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</si>
  <si>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</si>
  <si>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</si>
  <si>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</si>
  <si>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</si>
  <si>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</si>
  <si>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</si>
  <si>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</si>
  <si>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</si>
  <si>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</si>
  <si>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</si>
  <si>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</si>
  <si>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</si>
  <si>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</si>
  <si>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</si>
  <si>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</si>
  <si>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</si>
  <si>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</si>
  <si>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</si>
  <si>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</si>
  <si>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</si>
  <si>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</si>
  <si>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</si>
  <si>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</si>
  <si>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</si>
  <si>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</si>
  <si>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</si>
  <si>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</si>
  <si>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</si>
  <si>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</si>
  <si>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</si>
  <si>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</si>
  <si>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</si>
  <si>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26.04.2022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</si>
  <si>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</si>
  <si>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</si>
  <si>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</si>
  <si>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</si>
  <si>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</si>
  <si>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</si>
  <si>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</si>
  <si>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</si>
  <si>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</si>
  <si>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</si>
  <si>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</si>
  <si>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</si>
  <si>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</si>
  <si>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</si>
  <si>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</si>
  <si>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</si>
  <si>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</si>
  <si>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</si>
  <si>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</si>
  <si>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</si>
  <si>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</si>
  <si>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</si>
  <si>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</si>
  <si>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</si>
  <si>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</si>
  <si>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</si>
  <si>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</si>
  <si>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</si>
  <si>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</si>
  <si>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</si>
  <si>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</si>
  <si>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</si>
  <si>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</si>
  <si>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</si>
  <si>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</si>
  <si>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</si>
  <si>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</si>
  <si>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</si>
  <si>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</si>
  <si>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</si>
  <si>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</si>
  <si>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</si>
  <si>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</si>
  <si>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</si>
  <si>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</si>
  <si>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</si>
  <si>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</si>
  <si>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</si>
  <si>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</si>
  <si>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</si>
  <si>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</si>
  <si>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</si>
  <si>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</si>
  <si>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</si>
  <si>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</si>
  <si>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</si>
  <si>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</si>
  <si>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</si>
  <si>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</si>
  <si>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</si>
  <si>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</si>
  <si>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</si>
  <si>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</si>
  <si>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</si>
  <si>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</si>
  <si>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</si>
  <si>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</si>
  <si>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</si>
  <si>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</si>
  <si>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</si>
  <si>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</si>
  <si>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</si>
  <si>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</si>
  <si>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</si>
  <si>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</si>
  <si>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</si>
  <si>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</si>
  <si>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</si>
  <si>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</si>
  <si>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</si>
  <si>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</si>
  <si>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</si>
  <si>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</si>
  <si>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</si>
  <si>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</si>
  <si>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</si>
  <si>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</si>
  <si>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</si>
  <si>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</si>
  <si>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</si>
  <si>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</si>
  <si>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</si>
  <si>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</si>
  <si>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</si>
  <si>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</si>
  <si>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</si>
  <si>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</si>
  <si>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</si>
  <si>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</si>
  <si>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</si>
  <si>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</si>
  <si>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</si>
  <si>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</si>
  <si>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</si>
  <si>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</si>
  <si>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</si>
  <si>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</si>
  <si>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</si>
  <si>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</si>
  <si>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</si>
  <si>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</si>
  <si>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</si>
  <si>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</si>
  <si>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</si>
  <si>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</si>
  <si>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</si>
  <si>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</si>
  <si>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</si>
  <si>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</si>
  <si>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</si>
  <si>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</si>
  <si>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</si>
  <si>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</si>
  <si>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</si>
  <si>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</si>
  <si>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</si>
  <si>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</si>
  <si>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</si>
  <si>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</si>
  <si>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</si>
  <si>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</si>
  <si>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</si>
  <si>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</si>
  <si>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</si>
  <si>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</si>
  <si>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</si>
  <si>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</si>
  <si>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</si>
  <si>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</si>
  <si>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</si>
  <si>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</si>
  <si>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</si>
  <si>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</si>
  <si>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</si>
  <si>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</si>
  <si>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</si>
  <si>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</si>
  <si>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</si>
  <si>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</si>
  <si>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</si>
  <si>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</si>
  <si>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</si>
  <si>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</si>
  <si>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</si>
  <si>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</si>
  <si>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</si>
  <si>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</si>
  <si>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</si>
  <si>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</si>
  <si>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</si>
  <si>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</si>
  <si>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</si>
  <si>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</si>
  <si>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</si>
  <si>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</si>
  <si>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</si>
  <si>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</si>
  <si>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</si>
  <si>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</si>
  <si>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</si>
  <si>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</si>
  <si>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</si>
  <si>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</si>
  <si>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</si>
  <si>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</si>
  <si>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</si>
  <si>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</si>
  <si>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</si>
  <si>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</si>
  <si>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</si>
  <si>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</si>
  <si>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</si>
  <si>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</si>
  <si>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</si>
  <si>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</si>
  <si>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</si>
  <si>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</si>
  <si>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</si>
  <si>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</si>
  <si>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</si>
  <si>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</si>
  <si>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</si>
  <si>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</si>
  <si>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</si>
  <si>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</si>
  <si>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</si>
  <si>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</si>
  <si>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</si>
  <si>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</si>
  <si>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</si>
  <si>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</si>
  <si>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</si>
  <si>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</si>
  <si>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</si>
  <si>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</si>
  <si>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</si>
  <si>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</si>
  <si>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</si>
  <si>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</si>
  <si>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</si>
  <si>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</si>
  <si>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</si>
  <si>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</si>
  <si>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</si>
  <si>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</si>
  <si>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</si>
  <si>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</si>
  <si>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</si>
  <si>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</si>
  <si>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</si>
  <si>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</si>
  <si>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</si>
  <si>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</si>
  <si>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</si>
  <si>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</si>
  <si>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</si>
  <si>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</si>
  <si>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</si>
  <si>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</si>
  <si>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</si>
  <si>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</si>
  <si>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</si>
  <si>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</si>
  <si>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</si>
  <si>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</si>
  <si>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</si>
  <si>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</si>
  <si>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</si>
  <si>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</si>
  <si>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</si>
  <si>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</si>
  <si>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</si>
  <si>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</si>
  <si>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</si>
  <si>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</si>
  <si>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</si>
  <si>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</si>
  <si>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</si>
  <si>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</si>
  <si>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</si>
  <si>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</si>
  <si>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</si>
  <si>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</si>
  <si>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</si>
  <si>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</si>
  <si>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</si>
  <si>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</si>
  <si>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</si>
  <si>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</si>
  <si>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</si>
  <si>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</si>
  <si>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</si>
  <si>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</si>
  <si>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</si>
  <si>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</si>
  <si>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</si>
  <si>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</si>
  <si>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</si>
  <si>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</si>
  <si>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</si>
  <si>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</si>
  <si>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</si>
  <si>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</si>
  <si>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</si>
  <si>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</si>
  <si>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</si>
  <si>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</si>
  <si>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</si>
  <si>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</si>
  <si>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</si>
  <si>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</si>
  <si>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</si>
  <si>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</si>
  <si>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</si>
  <si>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</si>
  <si>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</si>
  <si>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</si>
  <si>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</si>
  <si>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</si>
  <si>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</si>
  <si>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</si>
  <si>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</si>
  <si>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</si>
  <si>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</si>
  <si>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</si>
  <si>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</si>
  <si>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</si>
  <si>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</si>
  <si>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</si>
  <si>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</si>
  <si>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</si>
  <si>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</si>
  <si>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</si>
  <si>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</si>
  <si>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</si>
  <si>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</si>
  <si>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</si>
  <si>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</si>
  <si>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</si>
  <si>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</si>
  <si>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</si>
  <si>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</si>
  <si>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</si>
  <si>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</si>
  <si>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</si>
  <si>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</si>
  <si>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</si>
  <si>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</si>
  <si>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</si>
  <si>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</si>
  <si>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</si>
  <si>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</si>
  <si>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</si>
  <si>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</si>
  <si>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</si>
  <si>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</si>
  <si>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</si>
  <si>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</si>
  <si>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</si>
  <si>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</si>
  <si>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</si>
  <si>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</si>
  <si>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</si>
  <si>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</si>
  <si>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</si>
  <si>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</si>
  <si>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</si>
  <si>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</si>
  <si>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</si>
  <si>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</si>
  <si>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</si>
  <si>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</si>
  <si>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</si>
  <si>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</si>
  <si>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</si>
  <si>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</si>
  <si>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</si>
  <si>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</si>
  <si>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</si>
  <si>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</si>
  <si>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</si>
  <si>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</si>
  <si>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</si>
  <si>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</si>
  <si>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</si>
  <si>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</si>
  <si>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</si>
  <si>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</si>
  <si>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</si>
  <si>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</si>
  <si>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</si>
  <si>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</si>
  <si>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</si>
  <si>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</si>
  <si>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</si>
  <si>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</si>
  <si>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</si>
  <si>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</si>
  <si>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</si>
  <si>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</si>
  <si>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</si>
  <si>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</si>
  <si>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</si>
  <si>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</si>
  <si>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</si>
  <si>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</si>
  <si>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</si>
  <si>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</si>
  <si>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</si>
  <si>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</si>
  <si>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</si>
  <si>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</si>
  <si>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</si>
  <si>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</si>
  <si>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</si>
  <si>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</si>
  <si>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</si>
  <si>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</si>
  <si>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</si>
  <si>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</si>
  <si>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</si>
  <si>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</si>
  <si>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</si>
  <si>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</si>
  <si>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</si>
  <si>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</si>
  <si>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</si>
  <si>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</si>
  <si>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</si>
  <si>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</si>
  <si>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</si>
  <si>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</si>
  <si>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</si>
  <si>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</si>
  <si>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</si>
  <si>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</si>
  <si>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</si>
  <si>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</si>
  <si>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</si>
  <si>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</si>
  <si>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</si>
  <si>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</si>
  <si>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</si>
  <si>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</si>
  <si>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</si>
  <si>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</si>
  <si>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</si>
  <si>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</si>
  <si>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</si>
  <si>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</si>
  <si>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</si>
  <si>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</si>
  <si>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</si>
  <si>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</si>
  <si>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</si>
  <si>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</si>
  <si>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</si>
  <si>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</si>
  <si>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</si>
  <si>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</si>
  <si>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</si>
  <si>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</si>
  <si>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</si>
  <si>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</si>
  <si>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</si>
  <si>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</si>
  <si>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</si>
  <si>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</si>
  <si>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</si>
  <si>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</si>
  <si>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</si>
  <si>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</si>
  <si>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</si>
  <si>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</si>
  <si>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</si>
  <si>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</si>
  <si>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</si>
  <si>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</si>
  <si>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</si>
  <si>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</si>
  <si>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</si>
  <si>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</si>
  <si>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</si>
  <si>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</si>
  <si>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</si>
  <si>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</si>
  <si>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</si>
  <si>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</si>
  <si>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</si>
  <si>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</si>
  <si>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</si>
  <si>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</si>
  <si>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</si>
  <si>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</si>
  <si>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</si>
  <si>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</si>
  <si>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</si>
  <si>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</si>
  <si>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</si>
  <si>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</si>
  <si>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</si>
  <si>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</si>
  <si>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</si>
  <si>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</si>
  <si>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</si>
  <si>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</si>
  <si>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</si>
  <si>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</si>
  <si>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</si>
  <si>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</si>
  <si>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</si>
  <si>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</si>
  <si>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</si>
  <si>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</si>
  <si>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</si>
  <si>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</si>
  <si>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</si>
  <si>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</si>
  <si>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</si>
  <si>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</si>
  <si>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</si>
  <si>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</si>
  <si>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</si>
  <si>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</si>
  <si>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</si>
  <si>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</si>
  <si>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</si>
  <si>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</si>
  <si>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</si>
  <si>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</si>
  <si>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</si>
  <si>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</si>
  <si>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</si>
  <si>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</si>
  <si>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</si>
  <si>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</si>
  <si>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</si>
  <si>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</si>
  <si>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</si>
  <si>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</si>
  <si>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</si>
  <si>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</si>
  <si>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</si>
  <si>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</si>
  <si>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</si>
  <si>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</si>
  <si>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</si>
  <si>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</si>
  <si>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</si>
  <si>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</si>
  <si>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</si>
  <si>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</si>
  <si>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</si>
  <si>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</si>
  <si>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</si>
  <si>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</si>
  <si>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</si>
  <si>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</si>
  <si>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</si>
  <si>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</si>
  <si>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</si>
  <si>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</si>
  <si>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</si>
  <si>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</si>
  <si>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</si>
  <si>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</si>
  <si>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</si>
  <si>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</si>
  <si>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</si>
  <si>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</si>
  <si>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</si>
  <si>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</si>
  <si>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</si>
  <si>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</si>
  <si>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</si>
  <si>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</si>
  <si>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</si>
  <si>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</si>
  <si>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</si>
  <si>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</si>
  <si>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</si>
  <si>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</si>
  <si>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</si>
  <si>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</si>
  <si>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</si>
  <si>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</si>
  <si>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</si>
  <si>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</si>
  <si>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</si>
  <si>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</si>
  <si>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</si>
  <si>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</si>
  <si>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</si>
  <si>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</si>
  <si>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</si>
  <si>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</si>
  <si>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</si>
  <si>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</si>
  <si>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</si>
  <si>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</si>
  <si>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</si>
  <si>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</si>
  <si>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</si>
  <si>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</si>
  <si>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</si>
  <si>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</si>
  <si>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</si>
  <si>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</si>
  <si>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</si>
  <si>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</si>
  <si>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</si>
  <si>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</si>
  <si>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</si>
  <si>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</si>
  <si>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</si>
  <si>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</si>
  <si>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</si>
  <si>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</si>
  <si>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</si>
  <si>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</si>
  <si>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</si>
  <si>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</si>
  <si>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</si>
  <si>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</si>
  <si>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</si>
  <si>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</si>
  <si>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</si>
  <si>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</si>
  <si>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</si>
  <si>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</si>
  <si>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</si>
  <si>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</si>
  <si>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</si>
  <si>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</si>
  <si>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</si>
  <si>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</si>
  <si>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</si>
  <si>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</si>
  <si>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</si>
  <si>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</si>
  <si>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</si>
  <si>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</si>
  <si>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</si>
  <si>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</si>
  <si>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</si>
  <si>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</si>
  <si>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</si>
  <si>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</si>
  <si>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</si>
  <si>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</si>
  <si>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</si>
  <si>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</si>
  <si>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</si>
  <si>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</si>
  <si>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</si>
  <si>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</si>
  <si>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</si>
  <si>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</si>
  <si>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</si>
  <si>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</si>
  <si>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</si>
  <si>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</si>
  <si>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</si>
  <si>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</si>
  <si>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</si>
  <si>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</si>
  <si>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</si>
  <si>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</si>
  <si>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</si>
  <si>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</si>
  <si>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</si>
  <si>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28543854</t>
  </si>
  <si>
    <t>АО "ОМК СТАЛЬНОЙ ПУТЬ"</t>
  </si>
  <si>
    <t>7708737500</t>
  </si>
  <si>
    <t>523945001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</si>
  <si>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</si>
  <si>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</si>
  <si>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</si>
  <si>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</si>
  <si>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</si>
  <si>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</si>
  <si>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</si>
  <si>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</si>
  <si>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</si>
  <si>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</si>
  <si>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</si>
  <si>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</si>
  <si>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</si>
  <si>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</si>
  <si>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</si>
  <si>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</si>
  <si>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</si>
  <si>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</si>
  <si>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</si>
  <si>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</si>
  <si>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20-12-2020 00:00:00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</si>
  <si>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</si>
  <si>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</si>
  <si>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</si>
  <si>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</si>
  <si>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</si>
  <si>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</si>
  <si>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</si>
  <si>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</si>
  <si>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</si>
  <si>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</si>
  <si>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</si>
  <si>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</si>
  <si>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</si>
  <si>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</si>
  <si>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</si>
  <si>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</si>
  <si>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</si>
  <si>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</si>
  <si>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</si>
  <si>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</si>
  <si>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</si>
  <si>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</si>
  <si>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</si>
  <si>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</si>
  <si>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</si>
  <si>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</si>
  <si>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</si>
  <si>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</si>
  <si>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</si>
  <si>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01-11-2021 00:00:00</t>
  </si>
  <si>
    <t>26373451</t>
  </si>
  <si>
    <t>МП "ЖКХ "Сухоносовское"</t>
  </si>
  <si>
    <t>5218005045</t>
  </si>
  <si>
    <t>521801001</t>
  </si>
  <si>
    <t>22-11-2021 00:00:00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</si>
  <si>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</si>
  <si>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</si>
  <si>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</si>
  <si>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</si>
  <si>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</si>
  <si>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</si>
  <si>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</si>
  <si>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</si>
  <si>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</si>
  <si>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</si>
  <si>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</si>
  <si>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</si>
  <si>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</si>
  <si>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</si>
  <si>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07-02-2020 00:00:00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</si>
  <si>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</si>
  <si>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</si>
  <si>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</si>
  <si>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</si>
  <si>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</si>
  <si>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</si>
  <si>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</si>
  <si>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</si>
  <si>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</si>
  <si>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</si>
  <si>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</si>
  <si>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</si>
  <si>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</si>
  <si>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</si>
  <si>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</si>
  <si>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</si>
  <si>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</si>
  <si>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</si>
  <si>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</si>
  <si>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</si>
  <si>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</si>
  <si>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01-01-2020 00:00:00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</si>
  <si>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</si>
  <si>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</si>
  <si>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</si>
  <si>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</si>
  <si>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</si>
  <si>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</si>
  <si>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</si>
  <si>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</si>
  <si>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</si>
  <si>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</si>
  <si>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</si>
  <si>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</si>
  <si>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</si>
  <si>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</si>
  <si>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</si>
  <si>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</si>
  <si>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</si>
  <si>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</si>
  <si>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</si>
  <si>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</si>
  <si>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21-11-2019 00:00:00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</si>
  <si>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</si>
  <si>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</si>
  <si>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</si>
  <si>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</si>
  <si>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</si>
  <si>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</si>
  <si>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</si>
  <si>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</si>
  <si>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16-01-2019 00:00:00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</si>
  <si>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</si>
  <si>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</si>
  <si>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</si>
  <si>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</si>
  <si>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</si>
  <si>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</si>
  <si>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</si>
  <si>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</si>
  <si>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</si>
  <si>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</si>
  <si>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</si>
  <si>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</si>
  <si>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</si>
  <si>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</si>
  <si>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</si>
  <si>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</si>
  <si>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</si>
  <si>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24-12-2021 00:00:00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</si>
  <si>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</si>
  <si>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</si>
  <si>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</si>
  <si>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</si>
  <si>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</si>
  <si>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</si>
  <si>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</si>
  <si>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26652814</t>
  </si>
  <si>
    <t>МУП "МП "ТЕПЛОЭНЕРГО" МО "БМР НО"</t>
  </si>
  <si>
    <t>5244022262</t>
  </si>
  <si>
    <t>23-07-2019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</si>
  <si>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</si>
  <si>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</si>
  <si>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</si>
  <si>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</si>
  <si>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</si>
  <si>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</si>
  <si>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12-07-2021 00:00:00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</si>
  <si>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</si>
  <si>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</si>
  <si>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</si>
  <si>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</si>
  <si>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</si>
  <si>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</si>
  <si>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</si>
  <si>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</si>
  <si>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</si>
  <si>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</si>
  <si>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</si>
  <si>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</si>
  <si>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</si>
  <si>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28-08-2019 00:00:00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</si>
  <si>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</si>
  <si>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</si>
  <si>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</si>
  <si>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</si>
  <si>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</si>
  <si>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</si>
  <si>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</si>
  <si>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</si>
  <si>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</si>
  <si>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</si>
  <si>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</si>
  <si>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10-01-2022 00:00:00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</si>
  <si>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</si>
  <si>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</si>
  <si>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</si>
  <si>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</si>
  <si>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</si>
  <si>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</si>
  <si>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</si>
  <si>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</si>
  <si>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</si>
  <si>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</si>
  <si>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522701001</t>
  </si>
  <si>
    <t>26358255</t>
  </si>
  <si>
    <t>МУП «ЧКАЛОВСКЭНЕРГОРЕСУРС»</t>
  </si>
  <si>
    <t>5236002390</t>
  </si>
  <si>
    <t>523601001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</si>
  <si>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</si>
  <si>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</si>
  <si>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</si>
  <si>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</si>
  <si>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</si>
  <si>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</si>
  <si>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</si>
  <si>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</si>
  <si>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</si>
  <si>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</si>
  <si>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25-01-2019 00:00:00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</si>
  <si>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</si>
  <si>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</si>
  <si>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</si>
  <si>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</si>
  <si>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</si>
  <si>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</si>
  <si>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</si>
  <si>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</si>
  <si>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</si>
  <si>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</si>
  <si>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</si>
  <si>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26358361</t>
  </si>
  <si>
    <t>ОАО "Павловский завод им.Кирова"</t>
  </si>
  <si>
    <t>5252000382</t>
  </si>
  <si>
    <t>525201001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</si>
  <si>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</si>
  <si>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</si>
  <si>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</si>
  <si>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</si>
  <si>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</si>
  <si>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</si>
  <si>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</si>
  <si>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</si>
  <si>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</si>
  <si>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</si>
  <si>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</si>
  <si>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</si>
  <si>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</si>
  <si>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</si>
  <si>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</si>
  <si>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</si>
  <si>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17-05-2019 00:00:00</t>
  </si>
  <si>
    <t>26951315</t>
  </si>
  <si>
    <t>ОАО "УК ЖКХ Починковского района"</t>
  </si>
  <si>
    <t>5227006006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</si>
  <si>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</si>
  <si>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</si>
  <si>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</si>
  <si>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</si>
  <si>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</si>
  <si>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</si>
  <si>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26-08-2019 00:00:00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</si>
  <si>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</si>
  <si>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</si>
  <si>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</si>
  <si>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</si>
  <si>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</si>
  <si>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</si>
  <si>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</si>
  <si>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</si>
  <si>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</si>
  <si>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</si>
  <si>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</si>
  <si>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</si>
  <si>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</si>
  <si>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</si>
  <si>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</si>
  <si>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</si>
  <si>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</si>
  <si>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</si>
  <si>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</si>
  <si>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</si>
  <si>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</si>
  <si>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</si>
  <si>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</si>
  <si>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</si>
  <si>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</si>
  <si>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</si>
  <si>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</si>
  <si>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</si>
  <si>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</si>
  <si>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</si>
  <si>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</si>
  <si>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</si>
  <si>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</si>
  <si>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</si>
  <si>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</si>
  <si>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</si>
  <si>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03-02-2022 00:00:00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</si>
  <si>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</si>
  <si>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</si>
  <si>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</si>
  <si>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</si>
  <si>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</si>
  <si>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</si>
  <si>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</si>
  <si>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</si>
  <si>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</si>
  <si>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</si>
  <si>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</si>
  <si>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</si>
  <si>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</si>
  <si>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</si>
  <si>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</si>
  <si>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</si>
  <si>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18-11-2020 00:00:00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</si>
  <si>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</si>
  <si>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</si>
  <si>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</si>
  <si>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</si>
  <si>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</si>
  <si>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</si>
  <si>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</si>
  <si>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</si>
  <si>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</si>
  <si>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</si>
  <si>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</si>
  <si>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</si>
  <si>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</si>
  <si>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</si>
  <si>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</si>
  <si>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</si>
  <si>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</si>
  <si>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</si>
  <si>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</si>
  <si>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</si>
  <si>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</si>
  <si>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</si>
  <si>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</si>
  <si>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</si>
  <si>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</si>
  <si>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</si>
  <si>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</si>
  <si>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</si>
  <si>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</si>
  <si>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</si>
  <si>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</si>
  <si>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</si>
  <si>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</si>
  <si>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</si>
  <si>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</si>
  <si>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</si>
  <si>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</si>
  <si>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</si>
  <si>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</si>
  <si>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</si>
  <si>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</si>
  <si>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</si>
  <si>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</si>
  <si>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</si>
  <si>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</si>
  <si>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</si>
  <si>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</si>
  <si>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</si>
  <si>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</si>
  <si>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</si>
  <si>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</si>
  <si>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</si>
  <si>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</si>
  <si>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</si>
  <si>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</si>
  <si>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</si>
  <si>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</si>
  <si>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</si>
  <si>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</si>
  <si>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</si>
  <si>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</si>
  <si>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</si>
  <si>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</si>
  <si>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</si>
  <si>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</si>
  <si>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</si>
  <si>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</si>
  <si>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</si>
  <si>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</si>
  <si>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</si>
  <si>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</si>
  <si>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</si>
  <si>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</si>
  <si>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</si>
  <si>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</si>
  <si>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</si>
  <si>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</si>
  <si>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</si>
  <si>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</si>
  <si>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</si>
  <si>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</si>
  <si>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</si>
  <si>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</si>
  <si>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</si>
  <si>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</si>
  <si>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</si>
  <si>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</si>
  <si>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</si>
  <si>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</si>
  <si>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</si>
  <si>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</si>
  <si>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</si>
  <si>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</si>
  <si>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</si>
  <si>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</si>
  <si>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</si>
  <si>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</si>
  <si>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</si>
  <si>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</si>
  <si>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</si>
  <si>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</si>
  <si>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</si>
  <si>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</si>
  <si>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</si>
  <si>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</si>
  <si>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</si>
  <si>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24-12-2019 00:00:00</t>
  </si>
  <si>
    <t>26551991</t>
  </si>
  <si>
    <t>ООО "Сокольские тепловые системы"</t>
  </si>
  <si>
    <t>5240004022</t>
  </si>
  <si>
    <t>05-03-2020 00:00:00</t>
  </si>
  <si>
    <t>31166873</t>
  </si>
  <si>
    <t>ООО "ТГС"</t>
  </si>
  <si>
    <t>5262351051</t>
  </si>
  <si>
    <t>31386831</t>
  </si>
  <si>
    <t>ООО "ТЕПЛОСТРОЙ"</t>
  </si>
  <si>
    <t>5260386637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</si>
  <si>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</si>
  <si>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</si>
  <si>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</si>
  <si>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</si>
  <si>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</si>
  <si>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</si>
  <si>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</si>
  <si>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</si>
  <si>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</si>
  <si>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</si>
  <si>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</si>
  <si>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</si>
  <si>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</si>
  <si>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</si>
  <si>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</si>
  <si>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</si>
  <si>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</si>
  <si>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</si>
  <si>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</si>
  <si>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</si>
  <si>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</si>
  <si>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</si>
  <si>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</si>
  <si>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</si>
  <si>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</si>
  <si>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</si>
  <si>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</si>
  <si>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</si>
  <si>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</si>
  <si>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</si>
  <si>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</si>
  <si>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</si>
  <si>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</si>
  <si>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</si>
  <si>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</si>
  <si>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</si>
  <si>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</si>
  <si>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</si>
  <si>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14-10-2021 00:00:00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</si>
  <si>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</si>
  <si>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</si>
  <si>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</si>
  <si>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</si>
  <si>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</si>
  <si>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</si>
  <si>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</si>
  <si>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</si>
  <si>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</si>
  <si>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</si>
  <si>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14-09-2020 00:00:00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</si>
  <si>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</si>
  <si>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</si>
  <si>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</si>
  <si>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</si>
  <si>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</si>
  <si>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</si>
  <si>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</si>
  <si>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</si>
  <si>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</si>
  <si>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</si>
  <si>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</si>
  <si>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</si>
  <si>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</si>
  <si>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</si>
  <si>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</si>
  <si>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</si>
  <si>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</si>
  <si>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</si>
  <si>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</si>
  <si>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</si>
  <si>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</si>
  <si>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</si>
  <si>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</si>
  <si>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</si>
  <si>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</si>
  <si>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</si>
  <si>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</si>
  <si>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</si>
  <si>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</si>
  <si>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</si>
  <si>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</si>
  <si>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</si>
  <si>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</si>
  <si>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</si>
  <si>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19-12-2019 00:00:00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</si>
  <si>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</si>
  <si>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</si>
  <si>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</si>
  <si>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</si>
  <si>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</si>
  <si>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</si>
  <si>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</si>
  <si>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</si>
  <si>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</si>
  <si>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</si>
  <si>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</si>
  <si>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</si>
  <si>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</si>
  <si>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</si>
  <si>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</si>
  <si>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</si>
  <si>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</si>
  <si>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</si>
  <si>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</si>
  <si>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</si>
  <si>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</si>
  <si>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</si>
  <si>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</si>
  <si>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</si>
  <si>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</si>
  <si>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</si>
  <si>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</si>
  <si>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</si>
  <si>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</si>
  <si>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КП-15 ГУФСИН России по Нижегородской области</t>
  </si>
  <si>
    <t>5206002113</t>
  </si>
  <si>
    <t>520601001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</si>
  <si>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</si>
  <si>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</si>
  <si>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</si>
  <si>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</si>
  <si>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</si>
  <si>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</si>
  <si>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</si>
  <si>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</si>
  <si>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</si>
  <si>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</si>
  <si>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</si>
  <si>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</si>
  <si>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</si>
  <si>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</si>
  <si>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</si>
  <si>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</si>
  <si>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</si>
  <si>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27.04.2022 1:02:21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</si>
  <si>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</si>
  <si>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</si>
  <si>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</si>
  <si>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</si>
  <si>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</si>
  <si>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</si>
  <si>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</si>
  <si>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</si>
  <si>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</si>
  <si>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</si>
  <si>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</si>
  <si>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</si>
  <si>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</si>
  <si>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</si>
  <si>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</si>
  <si>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</si>
  <si>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</si>
  <si>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</si>
  <si>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</si>
  <si>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</si>
  <si>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</si>
  <si>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</si>
  <si>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</si>
  <si>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</si>
  <si>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</si>
  <si>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</si>
  <si>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</si>
  <si>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</si>
  <si>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</si>
  <si>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</si>
  <si>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</si>
  <si>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</si>
  <si>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</si>
  <si>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</si>
  <si>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</si>
  <si>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</si>
  <si>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</si>
  <si>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</si>
  <si>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</si>
  <si>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</si>
  <si>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</si>
  <si>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</si>
  <si>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</si>
  <si>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</si>
  <si>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</si>
  <si>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</si>
  <si>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</si>
  <si>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</si>
  <si>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</si>
  <si>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</si>
  <si>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</si>
  <si>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</si>
  <si>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</si>
  <si>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</si>
  <si>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</si>
  <si>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</si>
  <si>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22614420</t>
  </si>
  <si>
    <t>Новомирский сельсовет</t>
  </si>
  <si>
    <t>22614424</t>
  </si>
  <si>
    <t>Стрельский сельсовет</t>
  </si>
  <si>
    <t>22614432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</si>
  <si>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</si>
  <si>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</si>
  <si>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</si>
  <si>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</si>
  <si>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</si>
  <si>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</si>
  <si>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</si>
  <si>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</si>
  <si>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</si>
  <si>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</si>
  <si>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</si>
  <si>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</si>
  <si>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</si>
  <si>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</si>
  <si>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</si>
  <si>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</si>
  <si>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</si>
  <si>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</si>
  <si>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</si>
  <si>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</si>
  <si>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</si>
  <si>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</si>
  <si>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</si>
  <si>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</si>
  <si>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</si>
  <si>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</si>
  <si>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</si>
  <si>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</si>
  <si>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</si>
  <si>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</si>
  <si>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</si>
  <si>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</si>
  <si>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</si>
  <si>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</si>
  <si>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</si>
  <si>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</si>
  <si>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</si>
  <si>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</si>
  <si>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</si>
  <si>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</si>
  <si>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</si>
  <si>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</si>
  <si>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</si>
  <si>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</si>
  <si>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</si>
  <si>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</si>
  <si>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</si>
  <si>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</si>
  <si>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</si>
  <si>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</si>
  <si>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</si>
  <si>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</si>
  <si>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</si>
  <si>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</si>
  <si>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</si>
  <si>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</si>
  <si>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</si>
  <si>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</si>
  <si>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</si>
  <si>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</si>
  <si>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</si>
  <si>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</si>
  <si>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</si>
  <si>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</si>
  <si>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</si>
  <si>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</si>
  <si>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</si>
  <si>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</si>
  <si>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</si>
  <si>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</si>
  <si>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</si>
  <si>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</si>
  <si>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</si>
  <si>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</si>
  <si>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</si>
  <si>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</si>
  <si>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</si>
  <si>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</si>
  <si>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</si>
  <si>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</si>
  <si>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</si>
  <si>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</si>
  <si>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</si>
  <si>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</si>
  <si>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</si>
  <si>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</si>
  <si>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</si>
  <si>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</si>
  <si>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</si>
  <si>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</si>
  <si>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</si>
  <si>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</si>
  <si>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</si>
  <si>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</si>
  <si>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</si>
  <si>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</si>
  <si>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</si>
  <si>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</si>
  <si>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</si>
  <si>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</si>
  <si>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</si>
  <si>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</si>
  <si>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</si>
  <si>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</si>
  <si>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</si>
  <si>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</si>
  <si>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</si>
  <si>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</si>
  <si>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</si>
  <si>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</si>
  <si>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</si>
  <si>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</si>
  <si>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</si>
  <si>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</si>
  <si>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</si>
  <si>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</si>
  <si>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</si>
  <si>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</si>
  <si>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</si>
  <si>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</si>
  <si>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</si>
  <si>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</si>
  <si>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</si>
  <si>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</si>
  <si>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</si>
  <si>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</si>
  <si>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</si>
  <si>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</si>
  <si>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</si>
  <si>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</si>
  <si>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</si>
  <si>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</si>
  <si>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</si>
  <si>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</si>
  <si>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</si>
  <si>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</si>
  <si>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</si>
  <si>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</si>
  <si>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</si>
  <si>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</si>
  <si>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</si>
  <si>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</si>
  <si>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</si>
  <si>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</si>
  <si>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</si>
  <si>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</si>
  <si>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</si>
  <si>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</si>
  <si>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</si>
  <si>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</si>
  <si>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</si>
  <si>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</si>
  <si>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</si>
  <si>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</si>
  <si>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</si>
  <si>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</si>
  <si>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</si>
  <si>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</si>
  <si>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01.01.2023</t>
  </si>
  <si>
    <t>23.04.2018</t>
  </si>
  <si>
    <t>517</t>
  </si>
  <si>
    <t>151</t>
  </si>
  <si>
    <t>603081, г.Нижний Новгород</t>
  </si>
  <si>
    <t>Удалов Борис Вадимович</t>
  </si>
  <si>
    <t>Лисина Наталья Валентиновна</t>
  </si>
  <si>
    <t>начальник технического отдела</t>
  </si>
  <si>
    <t>8(831)278 64 84</t>
  </si>
  <si>
    <t>om1997@mail.ru</t>
  </si>
  <si>
    <t>profit-portal.ru</t>
  </si>
  <si>
    <t>https://regportal-tariff.ru/disclo/get_file?p_guid=1c66a7f3-9516-45ed-b4e3-0e0be1241677</t>
  </si>
  <si>
    <t>О</t>
  </si>
  <si>
    <t>город Нижний Новгород, город Нижний Новгород (22701000);</t>
  </si>
  <si>
    <t>тариф на горячую воду</t>
  </si>
  <si>
    <t>https://portal.eias.ru/Portal/DownloadPage.aspx?type=12&amp;guid=26fa26bf-b260-43f0-99e6-185178f3c5a3</t>
  </si>
  <si>
    <t>Изменение Решения РСТ НО 55/94 от 20.12.2018г.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</si>
  <si>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</si>
  <si>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</si>
  <si>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</si>
  <si>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</si>
  <si>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</si>
  <si>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</si>
  <si>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</si>
  <si>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01.01.2021</t>
  </si>
  <si>
    <t>30.06.2021</t>
  </si>
  <si>
    <t>01.07.2021</t>
  </si>
  <si>
    <t>31.12.2021</t>
  </si>
  <si>
    <t>01.01.2022</t>
  </si>
  <si>
    <t>30.06.2022</t>
  </si>
  <si>
    <t>01.07.2022</t>
  </si>
  <si>
    <t>31.12.2022</t>
  </si>
  <si>
    <t>30.06.2023</t>
  </si>
  <si>
    <t>01.07.2023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</si>
</sst>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#,##0.000"/>
    <numFmt numFmtId="170" formatCode="_-* #,##0.00[$€-1]_-;\-* #,##0.00[$€-1]_-;_-* &quot;-&quot;??[$€-1]_-"/>
    <numFmt numFmtId="171" formatCode="000000"/>
    <numFmt numFmtId="172" formatCode="#,##0.0"/>
    <numFmt numFmtId="173" formatCode="#,##0.0000"/>
  </numFmts>
  <fonts count="10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2">
    <xf numFmtId="49" fontId="0" fillId="0" borderId="0" applyBorder="0">
      <alignment vertical="top"/>
    </xf>
    <xf numFmtId="0" fontId="2" fillId="0" borderId="0"/>
    <xf numFmtId="170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3" fillId="0" borderId="0" applyFont="0" applyFill="0" applyBorder="0" applyAlignment="0" applyProtection="0"/>
    <xf numFmtId="172" fontId="5" fillId="2" borderId="0">
      <protection locked="0"/>
    </xf>
    <xf numFmtId="0" fontId="14" fillId="0" borderId="0" applyFill="0" applyBorder="0" applyProtection="0">
      <alignment vertical="center"/>
    </xf>
    <xf numFmtId="169" fontId="5" fillId="2" borderId="0">
      <protection locked="0"/>
    </xf>
    <xf numFmtId="173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167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1134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9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171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49" fontId="69" fillId="0" borderId="0" xfId="30" applyNumberFormat="1" applyBorder="1" applyAlignment="1" applyProtection="1">
      <alignment vertical="center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49" fontId="13" fillId="7" borderId="0" xfId="43" applyFont="1" applyFill="1" applyBorder="1" applyAlignment="1">
      <alignment horizontal="left" wrapText="1"/>
    </xf>
    <xf numFmtId="0" fontId="17" fillId="0" borderId="0" xfId="22" applyFont="1" applyFill="1" applyBorder="1" applyAlignment="1" applyProtection="1">
      <alignment horizontal="right" vertical="top" wrapText="1" indent="1"/>
    </xf>
    <xf numFmtId="49" fontId="13" fillId="7" borderId="0" xfId="43" applyFont="1" applyFill="1" applyBorder="1" applyAlignment="1">
      <alignment horizontal="justify" vertical="justify" wrapText="1"/>
    </xf>
    <xf numFmtId="0" fontId="17" fillId="0" borderId="0" xfId="22" applyFont="1" applyFill="1" applyBorder="1" applyAlignment="1" applyProtection="1">
      <alignment horizontal="left" vertical="top" wrapText="1"/>
    </xf>
    <xf numFmtId="0" fontId="13" fillId="7" borderId="0" xfId="43" applyNumberFormat="1" applyFont="1" applyFill="1" applyBorder="1" applyAlignment="1">
      <alignment horizontal="justify"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71" fontId="5" fillId="0" borderId="13" xfId="55" applyNumberFormat="1" applyFont="1" applyFill="1" applyBorder="1" applyAlignment="1" applyProtection="1">
      <alignment horizontal="center" vertical="center" wrapText="1"/>
    </xf>
    <xf numFmtId="171" fontId="5" fillId="0" borderId="14" xfId="55" applyNumberFormat="1" applyFont="1" applyFill="1" applyBorder="1" applyAlignment="1" applyProtection="1">
      <alignment horizontal="center" vertical="center" wrapText="1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102" fillId="0" borderId="0" xfId="0" applyNumberFormat="1" applyFont="1" applyFill="1" applyBorder="1" applyAlignment="1">
      <alignment horizontal="right" vertical="center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0" fontId="0" fillId="0" borderId="5" xfId="0" applyNumberFormat="1" applyFill="1" applyBorder="1" applyAlignment="1" applyProtection="1">
      <alignment horizontal="center" vertical="center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22" fontId="5" fillId="0" borderId="0" xfId="50" applyNumberFormat="1" applyFont="1" applyAlignment="1" applyProtection="1">
      <alignment horizontal="left" vertical="center" wrapText="1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0" fillId="12" borderId="52" xfId="0" applyFont="1" applyFill="1" applyBorder="1" applyAlignment="1">
      <alignment horizontal="center" vertical="center"/>
    </xf>
    <xf numFmtId="0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33" fillId="0" borderId="20" xfId="55" applyFont="1" applyFill="1" applyBorder="1" applyAlignment="1" applyProtection="1">
      <alignment horizontal="center" vertical="center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Fill="1" applyBorder="1" applyProtection="1">
      <alignment vertical="top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</cellXfs>
  <cellStyles count="102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urrency [0]" xfId="16"/>
    <cellStyle name="currency1" xfId="17"/>
    <cellStyle name="Currency2" xfId="18"/>
    <cellStyle name="currency3" xfId="19"/>
    <cellStyle name="currency4" xfId="20"/>
    <cellStyle name="Followed Hyperlink" xfId="21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 4" xfId="28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9" builtinId="20" customBuiltin="1"/>
    <cellStyle name="Вывод" xfId="65" builtinId="21" hidden="1"/>
    <cellStyle name="Вычисление" xfId="66" builtinId="22" hidden="1"/>
    <cellStyle name="Гиперссылка" xfId="30" builtinId="8" customBuiltin="1"/>
    <cellStyle name="Гиперссылка 2 2" xfId="3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3"/>
    <cellStyle name="Значение" xfId="34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5"/>
    <cellStyle name="Обычный 12 2" xfId="36"/>
    <cellStyle name="Обычный 14" xfId="37"/>
    <cellStyle name="Обычный 15" xfId="38"/>
    <cellStyle name="Обычный 2" xfId="39"/>
    <cellStyle name="Обычный 2 2" xfId="40"/>
    <cellStyle name="Обычный 3" xfId="41"/>
    <cellStyle name="Обычный 3 2" xfId="42"/>
    <cellStyle name="Обычный 3 3" xfId="43"/>
    <cellStyle name="Обычный 4" xfId="44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2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2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2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2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2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2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2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2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2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2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2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2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2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2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2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2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3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4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4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4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4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4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>
            <a:extLst>
              <a:ext uri="{FF2B5EF4-FFF2-40B4-BE49-F238E27FC236}">
                <a16:creationId xmlns:a16="http://schemas.microsoft.com/office/drawing/2014/main" xmlns="" id="{00000000-0008-0000-04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1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>
            <a:extLst>
              <a:ext uri="{FF2B5EF4-FFF2-40B4-BE49-F238E27FC236}">
                <a16:creationId xmlns:a16="http://schemas.microsoft.com/office/drawing/2014/main" xmlns="" id="{00000000-0008-0000-04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0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5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6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6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6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6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6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6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6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24</xdr:row>
      <xdr:rowOff>0</xdr:rowOff>
    </xdr:from>
    <xdr:to>
      <xdr:col>9</xdr:col>
      <xdr:colOff>228600</xdr:colOff>
      <xdr:row>24</xdr:row>
      <xdr:rowOff>190500</xdr:rowOff>
    </xdr:to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GrpSpPr>
          <a:grpSpLocks/>
        </xdr:cNvGrpSpPr>
      </xdr:nvGrpSpPr>
      <xdr:grpSpPr bwMode="auto">
        <a:xfrm>
          <a:off x="8010525" y="67627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9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A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B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B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B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B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B00-00000A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B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B00-00000D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B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B00-000010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B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:a16="http://schemas.microsoft.com/office/drawing/2014/main" xmlns="" id="{00000000-0008-0000-0C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>
          <a:extLst>
            <a:ext uri="{FF2B5EF4-FFF2-40B4-BE49-F238E27FC236}">
              <a16:creationId xmlns:a16="http://schemas.microsoft.com/office/drawing/2014/main" xmlns="" id="{00000000-0008-0000-0D00-0000D6F16D00}"/>
            </a:ext>
          </a:extLst>
        </xdr:cNvPr>
        <xdr:cNvGrpSpPr>
          <a:grpSpLocks/>
        </xdr:cNvGrpSpPr>
      </xdr:nvGrpSpPr>
      <xdr:grpSpPr bwMode="auto">
        <a:xfrm>
          <a:off x="10733722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>
            <a:extLst>
              <a:ext uri="{FF2B5EF4-FFF2-40B4-BE49-F238E27FC236}">
                <a16:creationId xmlns:a16="http://schemas.microsoft.com/office/drawing/2014/main" xmlns="" id="{00000000-0008-0000-0D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>
            <a:extLst>
              <a:ext uri="{FF2B5EF4-FFF2-40B4-BE49-F238E27FC236}">
                <a16:creationId xmlns:a16="http://schemas.microsoft.com/office/drawing/2014/main" xmlns="" id="{00000000-0008-0000-0D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:a16="http://schemas.microsoft.com/office/drawing/2014/main" xmlns="" id="{00000000-0008-0000-0D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:a16="http://schemas.microsoft.com/office/drawing/2014/main" xmlns="" id="{00000000-0008-0000-0D00-0000D9F16D00}"/>
            </a:ext>
          </a:extLst>
        </xdr:cNvPr>
        <xdr:cNvGrpSpPr>
          <a:grpSpLocks/>
        </xdr:cNvGrpSpPr>
      </xdr:nvGrpSpPr>
      <xdr:grpSpPr bwMode="auto">
        <a:xfrm>
          <a:off x="107299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:a16="http://schemas.microsoft.com/office/drawing/2014/main" xmlns="" id="{00000000-0008-0000-0D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D00-00000D000000}"/>
            </a:ext>
          </a:extLst>
        </xdr:cNvPr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D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D00-000010000000}"/>
            </a:ext>
          </a:extLst>
        </xdr:cNvPr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D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D00-000013000000}"/>
            </a:ext>
          </a:extLst>
        </xdr:cNvPr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D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>
          <a:extLst>
            <a:ext uri="{FF2B5EF4-FFF2-40B4-BE49-F238E27FC236}">
              <a16:creationId xmlns:a16="http://schemas.microsoft.com/office/drawing/2014/main" xmlns="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106308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xmlns="" id="{00000000-0008-0000-0D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0E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0F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0F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F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0F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10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10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1100-0000A5B76D00}"/>
            </a:ext>
          </a:extLst>
        </xdr:cNvPr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11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11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11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2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2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2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16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6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>
            <a:extLst>
              <a:ext uri="{FF2B5EF4-FFF2-40B4-BE49-F238E27FC236}">
                <a16:creationId xmlns:a16="http://schemas.microsoft.com/office/drawing/2014/main" xmlns="" id="{00000000-0008-0000-16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600-00000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1700-0000D8E86D00}"/>
            </a:ext>
          </a:extLst>
        </xdr:cNvPr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17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17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899" t="str">
        <f>"Код отчёта: " &amp; GetCode()</f>
        <v>Код отчёта: FAS.JKH.OPEN.INFO.REQUEST.GVS</v>
      </c>
      <c r="C2" s="899"/>
      <c r="D2" s="899"/>
      <c r="E2" s="899"/>
      <c r="F2" s="899"/>
      <c r="G2" s="899"/>
      <c r="Q2" s="328"/>
      <c r="R2" s="328"/>
      <c r="S2" s="328"/>
      <c r="T2" s="328"/>
      <c r="U2" s="328"/>
      <c r="V2" s="328"/>
      <c r="W2" s="328"/>
    </row>
    <row r="3" spans="1:27" ht="18" customHeight="1">
      <c r="B3" s="900" t="str">
        <f>"Версия " &amp; GetVersion()</f>
        <v>Версия 1.0.2</v>
      </c>
      <c r="C3" s="900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04" t="s">
        <v>557</v>
      </c>
      <c r="C5" s="905"/>
      <c r="D5" s="905"/>
      <c r="E5" s="905"/>
      <c r="F5" s="905"/>
      <c r="G5" s="905"/>
      <c r="H5" s="905"/>
      <c r="I5" s="905"/>
      <c r="J5" s="905"/>
      <c r="K5" s="905"/>
      <c r="L5" s="905"/>
      <c r="M5" s="905"/>
      <c r="N5" s="905"/>
      <c r="O5" s="905"/>
      <c r="P5" s="905"/>
      <c r="Q5" s="905"/>
      <c r="R5" s="905"/>
      <c r="S5" s="905"/>
      <c r="T5" s="905"/>
      <c r="U5" s="905"/>
      <c r="V5" s="905"/>
      <c r="W5" s="905"/>
      <c r="X5" s="905"/>
      <c r="Y5" s="905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01" t="s">
        <v>550</v>
      </c>
      <c r="F7" s="901"/>
      <c r="G7" s="901"/>
      <c r="H7" s="901"/>
      <c r="I7" s="901"/>
      <c r="J7" s="901"/>
      <c r="K7" s="901"/>
      <c r="L7" s="901"/>
      <c r="M7" s="901"/>
      <c r="N7" s="901"/>
      <c r="O7" s="901"/>
      <c r="P7" s="901"/>
      <c r="Q7" s="901"/>
      <c r="R7" s="901"/>
      <c r="S7" s="901"/>
      <c r="T7" s="901"/>
      <c r="U7" s="901"/>
      <c r="V7" s="901"/>
      <c r="W7" s="901"/>
      <c r="X7" s="901"/>
      <c r="Y7" s="57"/>
    </row>
    <row r="8" spans="1:27" ht="15" customHeight="1">
      <c r="A8" s="41"/>
      <c r="B8" s="76"/>
      <c r="C8" s="75"/>
      <c r="D8" s="58"/>
      <c r="E8" s="901"/>
      <c r="F8" s="901"/>
      <c r="G8" s="901"/>
      <c r="H8" s="901"/>
      <c r="I8" s="901"/>
      <c r="J8" s="901"/>
      <c r="K8" s="901"/>
      <c r="L8" s="901"/>
      <c r="M8" s="901"/>
      <c r="N8" s="901"/>
      <c r="O8" s="901"/>
      <c r="P8" s="901"/>
      <c r="Q8" s="901"/>
      <c r="R8" s="901"/>
      <c r="S8" s="901"/>
      <c r="T8" s="901"/>
      <c r="U8" s="901"/>
      <c r="V8" s="901"/>
      <c r="W8" s="901"/>
      <c r="X8" s="901"/>
      <c r="Y8" s="57"/>
    </row>
    <row r="9" spans="1:27" ht="15" customHeight="1">
      <c r="A9" s="41"/>
      <c r="B9" s="76"/>
      <c r="C9" s="75"/>
      <c r="D9" s="58"/>
      <c r="E9" s="901"/>
      <c r="F9" s="901"/>
      <c r="G9" s="901"/>
      <c r="H9" s="901"/>
      <c r="I9" s="901"/>
      <c r="J9" s="901"/>
      <c r="K9" s="901"/>
      <c r="L9" s="901"/>
      <c r="M9" s="901"/>
      <c r="N9" s="901"/>
      <c r="O9" s="901"/>
      <c r="P9" s="901"/>
      <c r="Q9" s="901"/>
      <c r="R9" s="901"/>
      <c r="S9" s="901"/>
      <c r="T9" s="901"/>
      <c r="U9" s="901"/>
      <c r="V9" s="901"/>
      <c r="W9" s="901"/>
      <c r="X9" s="901"/>
      <c r="Y9" s="57"/>
    </row>
    <row r="10" spans="1:27" ht="10.5" customHeight="1">
      <c r="A10" s="41"/>
      <c r="B10" s="76"/>
      <c r="C10" s="75"/>
      <c r="D10" s="58"/>
      <c r="E10" s="901"/>
      <c r="F10" s="901"/>
      <c r="G10" s="901"/>
      <c r="H10" s="901"/>
      <c r="I10" s="901"/>
      <c r="J10" s="901"/>
      <c r="K10" s="901"/>
      <c r="L10" s="901"/>
      <c r="M10" s="901"/>
      <c r="N10" s="901"/>
      <c r="O10" s="901"/>
      <c r="P10" s="901"/>
      <c r="Q10" s="901"/>
      <c r="R10" s="901"/>
      <c r="S10" s="901"/>
      <c r="T10" s="901"/>
      <c r="U10" s="901"/>
      <c r="V10" s="901"/>
      <c r="W10" s="901"/>
      <c r="X10" s="901"/>
      <c r="Y10" s="57"/>
    </row>
    <row r="11" spans="1:27" ht="27" customHeight="1">
      <c r="A11" s="41"/>
      <c r="B11" s="76"/>
      <c r="C11" s="75"/>
      <c r="D11" s="58"/>
      <c r="E11" s="901"/>
      <c r="F11" s="901"/>
      <c r="G11" s="901"/>
      <c r="H11" s="901"/>
      <c r="I11" s="901"/>
      <c r="J11" s="901"/>
      <c r="K11" s="901"/>
      <c r="L11" s="901"/>
      <c r="M11" s="901"/>
      <c r="N11" s="901"/>
      <c r="O11" s="901"/>
      <c r="P11" s="901"/>
      <c r="Q11" s="901"/>
      <c r="R11" s="901"/>
      <c r="S11" s="901"/>
      <c r="T11" s="901"/>
      <c r="U11" s="901"/>
      <c r="V11" s="901"/>
      <c r="W11" s="901"/>
      <c r="X11" s="901"/>
      <c r="Y11" s="57"/>
    </row>
    <row r="12" spans="1:27" ht="12" customHeight="1">
      <c r="A12" s="41"/>
      <c r="B12" s="76"/>
      <c r="C12" s="75"/>
      <c r="D12" s="58"/>
      <c r="E12" s="901"/>
      <c r="F12" s="901"/>
      <c r="G12" s="901"/>
      <c r="H12" s="901"/>
      <c r="I12" s="901"/>
      <c r="J12" s="901"/>
      <c r="K12" s="901"/>
      <c r="L12" s="901"/>
      <c r="M12" s="901"/>
      <c r="N12" s="901"/>
      <c r="O12" s="901"/>
      <c r="P12" s="901"/>
      <c r="Q12" s="901"/>
      <c r="R12" s="901"/>
      <c r="S12" s="901"/>
      <c r="T12" s="901"/>
      <c r="U12" s="901"/>
      <c r="V12" s="901"/>
      <c r="W12" s="901"/>
      <c r="X12" s="901"/>
      <c r="Y12" s="57"/>
    </row>
    <row r="13" spans="1:27" ht="38.25" customHeight="1">
      <c r="A13" s="41"/>
      <c r="B13" s="76"/>
      <c r="C13" s="75"/>
      <c r="D13" s="58"/>
      <c r="E13" s="901"/>
      <c r="F13" s="901"/>
      <c r="G13" s="901"/>
      <c r="H13" s="901"/>
      <c r="I13" s="901"/>
      <c r="J13" s="901"/>
      <c r="K13" s="901"/>
      <c r="L13" s="901"/>
      <c r="M13" s="901"/>
      <c r="N13" s="901"/>
      <c r="O13" s="901"/>
      <c r="P13" s="901"/>
      <c r="Q13" s="901"/>
      <c r="R13" s="901"/>
      <c r="S13" s="901"/>
      <c r="T13" s="901"/>
      <c r="U13" s="901"/>
      <c r="V13" s="901"/>
      <c r="W13" s="901"/>
      <c r="X13" s="901"/>
      <c r="Y13" s="71"/>
    </row>
    <row r="14" spans="1:27" ht="15" customHeight="1">
      <c r="A14" s="41"/>
      <c r="B14" s="76"/>
      <c r="C14" s="75"/>
      <c r="D14" s="58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  <c r="Q14" s="901"/>
      <c r="R14" s="901"/>
      <c r="S14" s="901"/>
      <c r="T14" s="901"/>
      <c r="U14" s="901"/>
      <c r="V14" s="901"/>
      <c r="W14" s="901"/>
      <c r="X14" s="901"/>
      <c r="Y14" s="57"/>
    </row>
    <row r="15" spans="1:27" ht="15">
      <c r="A15" s="41"/>
      <c r="B15" s="76"/>
      <c r="C15" s="75"/>
      <c r="D15" s="58"/>
      <c r="E15" s="901"/>
      <c r="F15" s="901"/>
      <c r="G15" s="901"/>
      <c r="H15" s="901"/>
      <c r="I15" s="901"/>
      <c r="J15" s="901"/>
      <c r="K15" s="901"/>
      <c r="L15" s="901"/>
      <c r="M15" s="901"/>
      <c r="N15" s="901"/>
      <c r="O15" s="901"/>
      <c r="P15" s="901"/>
      <c r="Q15" s="901"/>
      <c r="R15" s="901"/>
      <c r="S15" s="901"/>
      <c r="T15" s="901"/>
      <c r="U15" s="901"/>
      <c r="V15" s="901"/>
      <c r="W15" s="901"/>
      <c r="X15" s="901"/>
      <c r="Y15" s="57"/>
    </row>
    <row r="16" spans="1:27" ht="15">
      <c r="A16" s="41"/>
      <c r="B16" s="76"/>
      <c r="C16" s="75"/>
      <c r="D16" s="58"/>
      <c r="E16" s="901"/>
      <c r="F16" s="901"/>
      <c r="G16" s="901"/>
      <c r="H16" s="901"/>
      <c r="I16" s="901"/>
      <c r="J16" s="901"/>
      <c r="K16" s="901"/>
      <c r="L16" s="901"/>
      <c r="M16" s="901"/>
      <c r="N16" s="901"/>
      <c r="O16" s="901"/>
      <c r="P16" s="901"/>
      <c r="Q16" s="901"/>
      <c r="R16" s="901"/>
      <c r="S16" s="901"/>
      <c r="T16" s="901"/>
      <c r="U16" s="901"/>
      <c r="V16" s="901"/>
      <c r="W16" s="901"/>
      <c r="X16" s="901"/>
      <c r="Y16" s="57"/>
    </row>
    <row r="17" spans="1:25" ht="15" customHeight="1">
      <c r="A17" s="41"/>
      <c r="B17" s="76"/>
      <c r="C17" s="75"/>
      <c r="D17" s="58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  <c r="Q17" s="901"/>
      <c r="R17" s="901"/>
      <c r="S17" s="901"/>
      <c r="T17" s="901"/>
      <c r="U17" s="901"/>
      <c r="V17" s="901"/>
      <c r="W17" s="901"/>
      <c r="X17" s="901"/>
      <c r="Y17" s="57"/>
    </row>
    <row r="18" spans="1:25" ht="15">
      <c r="A18" s="41"/>
      <c r="B18" s="76"/>
      <c r="C18" s="75"/>
      <c r="D18" s="58"/>
      <c r="E18" s="901"/>
      <c r="F18" s="901"/>
      <c r="G18" s="901"/>
      <c r="H18" s="901"/>
      <c r="I18" s="901"/>
      <c r="J18" s="901"/>
      <c r="K18" s="901"/>
      <c r="L18" s="901"/>
      <c r="M18" s="901"/>
      <c r="N18" s="901"/>
      <c r="O18" s="901"/>
      <c r="P18" s="901"/>
      <c r="Q18" s="901"/>
      <c r="R18" s="901"/>
      <c r="S18" s="901"/>
      <c r="T18" s="901"/>
      <c r="U18" s="901"/>
      <c r="V18" s="901"/>
      <c r="W18" s="901"/>
      <c r="X18" s="901"/>
      <c r="Y18" s="57"/>
    </row>
    <row r="19" spans="1:25" ht="59.25" customHeight="1">
      <c r="A19" s="41"/>
      <c r="B19" s="76"/>
      <c r="C19" s="75"/>
      <c r="D19" s="64"/>
      <c r="E19" s="901"/>
      <c r="F19" s="901"/>
      <c r="G19" s="901"/>
      <c r="H19" s="901"/>
      <c r="I19" s="901"/>
      <c r="J19" s="901"/>
      <c r="K19" s="901"/>
      <c r="L19" s="901"/>
      <c r="M19" s="901"/>
      <c r="N19" s="901"/>
      <c r="O19" s="901"/>
      <c r="P19" s="901"/>
      <c r="Q19" s="901"/>
      <c r="R19" s="901"/>
      <c r="S19" s="901"/>
      <c r="T19" s="901"/>
      <c r="U19" s="901"/>
      <c r="V19" s="901"/>
      <c r="W19" s="901"/>
      <c r="X19" s="901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07" t="s">
        <v>237</v>
      </c>
      <c r="G21" s="908"/>
      <c r="H21" s="908"/>
      <c r="I21" s="908"/>
      <c r="J21" s="908"/>
      <c r="K21" s="908"/>
      <c r="L21" s="908"/>
      <c r="M21" s="908"/>
      <c r="N21" s="58"/>
      <c r="O21" s="69" t="s">
        <v>221</v>
      </c>
      <c r="P21" s="909" t="s">
        <v>222</v>
      </c>
      <c r="Q21" s="910"/>
      <c r="R21" s="910"/>
      <c r="S21" s="910"/>
      <c r="T21" s="910"/>
      <c r="U21" s="910"/>
      <c r="V21" s="910"/>
      <c r="W21" s="910"/>
      <c r="X21" s="910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07" t="s">
        <v>224</v>
      </c>
      <c r="G22" s="908"/>
      <c r="H22" s="908"/>
      <c r="I22" s="908"/>
      <c r="J22" s="908"/>
      <c r="K22" s="908"/>
      <c r="L22" s="908"/>
      <c r="M22" s="908"/>
      <c r="N22" s="58"/>
      <c r="O22" s="72" t="s">
        <v>221</v>
      </c>
      <c r="P22" s="909" t="s">
        <v>548</v>
      </c>
      <c r="Q22" s="910"/>
      <c r="R22" s="910"/>
      <c r="S22" s="910"/>
      <c r="T22" s="910"/>
      <c r="U22" s="910"/>
      <c r="V22" s="910"/>
      <c r="W22" s="910"/>
      <c r="X22" s="910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02"/>
      <c r="Q23" s="902"/>
      <c r="R23" s="902"/>
      <c r="S23" s="902"/>
      <c r="T23" s="902"/>
      <c r="U23" s="902"/>
      <c r="V23" s="902"/>
      <c r="W23" s="902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06" t="s">
        <v>398</v>
      </c>
      <c r="F35" s="906"/>
      <c r="G35" s="906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57"/>
    </row>
    <row r="36" spans="1:25" ht="38.25" hidden="1" customHeight="1">
      <c r="A36" s="41"/>
      <c r="B36" s="76"/>
      <c r="C36" s="75"/>
      <c r="D36" s="59"/>
      <c r="E36" s="906"/>
      <c r="F36" s="906"/>
      <c r="G36" s="906"/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57"/>
    </row>
    <row r="37" spans="1:25" ht="9.75" hidden="1" customHeight="1">
      <c r="A37" s="41"/>
      <c r="B37" s="76"/>
      <c r="C37" s="75"/>
      <c r="D37" s="59"/>
      <c r="E37" s="906"/>
      <c r="F37" s="906"/>
      <c r="G37" s="906"/>
      <c r="H37" s="906"/>
      <c r="I37" s="906"/>
      <c r="J37" s="906"/>
      <c r="K37" s="906"/>
      <c r="L37" s="906"/>
      <c r="M37" s="906"/>
      <c r="N37" s="906"/>
      <c r="O37" s="906"/>
      <c r="P37" s="906"/>
      <c r="Q37" s="906"/>
      <c r="R37" s="906"/>
      <c r="S37" s="906"/>
      <c r="T37" s="906"/>
      <c r="U37" s="906"/>
      <c r="V37" s="906"/>
      <c r="W37" s="906"/>
      <c r="X37" s="906"/>
      <c r="Y37" s="57"/>
    </row>
    <row r="38" spans="1:25" ht="51" hidden="1" customHeight="1">
      <c r="A38" s="41"/>
      <c r="B38" s="76"/>
      <c r="C38" s="75"/>
      <c r="D38" s="59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6"/>
      <c r="T38" s="906"/>
      <c r="U38" s="906"/>
      <c r="V38" s="906"/>
      <c r="W38" s="906"/>
      <c r="X38" s="906"/>
      <c r="Y38" s="57"/>
    </row>
    <row r="39" spans="1:25" ht="15" hidden="1" customHeight="1">
      <c r="A39" s="41"/>
      <c r="B39" s="76"/>
      <c r="C39" s="75"/>
      <c r="D39" s="59"/>
      <c r="E39" s="906"/>
      <c r="F39" s="906"/>
      <c r="G39" s="906"/>
      <c r="H39" s="906"/>
      <c r="I39" s="906"/>
      <c r="J39" s="906"/>
      <c r="K39" s="906"/>
      <c r="L39" s="906"/>
      <c r="M39" s="906"/>
      <c r="N39" s="906"/>
      <c r="O39" s="906"/>
      <c r="P39" s="906"/>
      <c r="Q39" s="906"/>
      <c r="R39" s="906"/>
      <c r="S39" s="906"/>
      <c r="T39" s="906"/>
      <c r="U39" s="906"/>
      <c r="V39" s="906"/>
      <c r="W39" s="906"/>
      <c r="X39" s="906"/>
      <c r="Y39" s="57"/>
    </row>
    <row r="40" spans="1:25" ht="12" hidden="1" customHeight="1">
      <c r="A40" s="41"/>
      <c r="B40" s="76"/>
      <c r="C40" s="75"/>
      <c r="D40" s="59"/>
      <c r="E40" s="911"/>
      <c r="F40" s="912"/>
      <c r="G40" s="912"/>
      <c r="H40" s="912"/>
      <c r="I40" s="912"/>
      <c r="J40" s="912"/>
      <c r="K40" s="912"/>
      <c r="L40" s="912"/>
      <c r="M40" s="912"/>
      <c r="N40" s="912"/>
      <c r="O40" s="912"/>
      <c r="P40" s="912"/>
      <c r="Q40" s="912"/>
      <c r="R40" s="912"/>
      <c r="S40" s="912"/>
      <c r="T40" s="912"/>
      <c r="U40" s="912"/>
      <c r="V40" s="912"/>
      <c r="W40" s="912"/>
      <c r="X40" s="912"/>
      <c r="Y40" s="57"/>
    </row>
    <row r="41" spans="1:25" ht="38.25" hidden="1" customHeight="1">
      <c r="A41" s="41"/>
      <c r="B41" s="76"/>
      <c r="C41" s="75"/>
      <c r="D41" s="59"/>
      <c r="E41" s="906"/>
      <c r="F41" s="906"/>
      <c r="G41" s="906"/>
      <c r="H41" s="906"/>
      <c r="I41" s="906"/>
      <c r="J41" s="906"/>
      <c r="K41" s="906"/>
      <c r="L41" s="906"/>
      <c r="M41" s="906"/>
      <c r="N41" s="906"/>
      <c r="O41" s="906"/>
      <c r="P41" s="906"/>
      <c r="Q41" s="906"/>
      <c r="R41" s="906"/>
      <c r="S41" s="906"/>
      <c r="T41" s="906"/>
      <c r="U41" s="906"/>
      <c r="V41" s="906"/>
      <c r="W41" s="906"/>
      <c r="X41" s="906"/>
      <c r="Y41" s="57"/>
    </row>
    <row r="42" spans="1:25" ht="15" hidden="1">
      <c r="A42" s="41"/>
      <c r="B42" s="76"/>
      <c r="C42" s="75"/>
      <c r="D42" s="59"/>
      <c r="E42" s="906"/>
      <c r="F42" s="906"/>
      <c r="G42" s="906"/>
      <c r="H42" s="906"/>
      <c r="I42" s="906"/>
      <c r="J42" s="906"/>
      <c r="K42" s="906"/>
      <c r="L42" s="906"/>
      <c r="M42" s="906"/>
      <c r="N42" s="906"/>
      <c r="O42" s="906"/>
      <c r="P42" s="906"/>
      <c r="Q42" s="906"/>
      <c r="R42" s="906"/>
      <c r="S42" s="906"/>
      <c r="T42" s="906"/>
      <c r="U42" s="906"/>
      <c r="V42" s="906"/>
      <c r="W42" s="906"/>
      <c r="X42" s="906"/>
      <c r="Y42" s="57"/>
    </row>
    <row r="43" spans="1:25" ht="15" hidden="1">
      <c r="A43" s="41"/>
      <c r="B43" s="76"/>
      <c r="C43" s="75"/>
      <c r="D43" s="59"/>
      <c r="E43" s="906"/>
      <c r="F43" s="906"/>
      <c r="G43" s="906"/>
      <c r="H43" s="906"/>
      <c r="I43" s="906"/>
      <c r="J43" s="906"/>
      <c r="K43" s="906"/>
      <c r="L43" s="906"/>
      <c r="M43" s="906"/>
      <c r="N43" s="906"/>
      <c r="O43" s="906"/>
      <c r="P43" s="906"/>
      <c r="Q43" s="906"/>
      <c r="R43" s="906"/>
      <c r="S43" s="906"/>
      <c r="T43" s="906"/>
      <c r="U43" s="906"/>
      <c r="V43" s="906"/>
      <c r="W43" s="906"/>
      <c r="X43" s="906"/>
      <c r="Y43" s="57"/>
    </row>
    <row r="44" spans="1:25" ht="33.75" hidden="1" customHeight="1">
      <c r="A44" s="41"/>
      <c r="B44" s="76"/>
      <c r="C44" s="75"/>
      <c r="D44" s="64"/>
      <c r="E44" s="906"/>
      <c r="F44" s="906"/>
      <c r="G44" s="906"/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57"/>
    </row>
    <row r="45" spans="1:25" ht="15" hidden="1">
      <c r="A45" s="41"/>
      <c r="B45" s="76"/>
      <c r="C45" s="75"/>
      <c r="D45" s="64"/>
      <c r="E45" s="906"/>
      <c r="F45" s="906"/>
      <c r="G45" s="906"/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57"/>
    </row>
    <row r="46" spans="1:25" ht="24" hidden="1" customHeight="1">
      <c r="A46" s="41"/>
      <c r="B46" s="76"/>
      <c r="C46" s="75"/>
      <c r="D46" s="59"/>
      <c r="E46" s="917" t="s">
        <v>220</v>
      </c>
      <c r="F46" s="917"/>
      <c r="G46" s="917"/>
      <c r="H46" s="917"/>
      <c r="I46" s="917"/>
      <c r="J46" s="917"/>
      <c r="K46" s="917"/>
      <c r="L46" s="917"/>
      <c r="M46" s="917"/>
      <c r="N46" s="917"/>
      <c r="O46" s="917"/>
      <c r="P46" s="917"/>
      <c r="Q46" s="917"/>
      <c r="R46" s="917"/>
      <c r="S46" s="917"/>
      <c r="T46" s="917"/>
      <c r="U46" s="917"/>
      <c r="V46" s="917"/>
      <c r="W46" s="917"/>
      <c r="X46" s="917"/>
      <c r="Y46" s="57"/>
    </row>
    <row r="47" spans="1:25" ht="37.5" hidden="1" customHeight="1">
      <c r="A47" s="41"/>
      <c r="B47" s="76"/>
      <c r="C47" s="75"/>
      <c r="D47" s="59"/>
      <c r="E47" s="917"/>
      <c r="F47" s="917"/>
      <c r="G47" s="917"/>
      <c r="H47" s="917"/>
      <c r="I47" s="917"/>
      <c r="J47" s="917"/>
      <c r="K47" s="917"/>
      <c r="L47" s="917"/>
      <c r="M47" s="917"/>
      <c r="N47" s="917"/>
      <c r="O47" s="917"/>
      <c r="P47" s="917"/>
      <c r="Q47" s="917"/>
      <c r="R47" s="917"/>
      <c r="S47" s="917"/>
      <c r="T47" s="917"/>
      <c r="U47" s="917"/>
      <c r="V47" s="917"/>
      <c r="W47" s="917"/>
      <c r="X47" s="917"/>
      <c r="Y47" s="57"/>
    </row>
    <row r="48" spans="1:25" ht="24" hidden="1" customHeight="1">
      <c r="A48" s="41"/>
      <c r="B48" s="76"/>
      <c r="C48" s="75"/>
      <c r="D48" s="59"/>
      <c r="E48" s="917"/>
      <c r="F48" s="917"/>
      <c r="G48" s="917"/>
      <c r="H48" s="917"/>
      <c r="I48" s="917"/>
      <c r="J48" s="917"/>
      <c r="K48" s="917"/>
      <c r="L48" s="917"/>
      <c r="M48" s="917"/>
      <c r="N48" s="917"/>
      <c r="O48" s="917"/>
      <c r="P48" s="917"/>
      <c r="Q48" s="917"/>
      <c r="R48" s="917"/>
      <c r="S48" s="917"/>
      <c r="T48" s="917"/>
      <c r="U48" s="917"/>
      <c r="V48" s="917"/>
      <c r="W48" s="917"/>
      <c r="X48" s="917"/>
      <c r="Y48" s="57"/>
    </row>
    <row r="49" spans="1:25" ht="51" hidden="1" customHeight="1">
      <c r="A49" s="41"/>
      <c r="B49" s="76"/>
      <c r="C49" s="75"/>
      <c r="D49" s="59"/>
      <c r="E49" s="917"/>
      <c r="F49" s="917"/>
      <c r="G49" s="917"/>
      <c r="H49" s="917"/>
      <c r="I49" s="917"/>
      <c r="J49" s="917"/>
      <c r="K49" s="917"/>
      <c r="L49" s="917"/>
      <c r="M49" s="917"/>
      <c r="N49" s="917"/>
      <c r="O49" s="917"/>
      <c r="P49" s="917"/>
      <c r="Q49" s="917"/>
      <c r="R49" s="917"/>
      <c r="S49" s="917"/>
      <c r="T49" s="917"/>
      <c r="U49" s="917"/>
      <c r="V49" s="917"/>
      <c r="W49" s="917"/>
      <c r="X49" s="917"/>
      <c r="Y49" s="57"/>
    </row>
    <row r="50" spans="1:25" ht="15" hidden="1">
      <c r="A50" s="41"/>
      <c r="B50" s="76"/>
      <c r="C50" s="75"/>
      <c r="D50" s="59"/>
      <c r="E50" s="917"/>
      <c r="F50" s="917"/>
      <c r="G50" s="917"/>
      <c r="H50" s="917"/>
      <c r="I50" s="917"/>
      <c r="J50" s="917"/>
      <c r="K50" s="917"/>
      <c r="L50" s="917"/>
      <c r="M50" s="917"/>
      <c r="N50" s="917"/>
      <c r="O50" s="917"/>
      <c r="P50" s="917"/>
      <c r="Q50" s="917"/>
      <c r="R50" s="917"/>
      <c r="S50" s="917"/>
      <c r="T50" s="917"/>
      <c r="U50" s="917"/>
      <c r="V50" s="917"/>
      <c r="W50" s="917"/>
      <c r="X50" s="917"/>
      <c r="Y50" s="57"/>
    </row>
    <row r="51" spans="1:25" ht="15" hidden="1">
      <c r="A51" s="41"/>
      <c r="B51" s="76"/>
      <c r="C51" s="75"/>
      <c r="D51" s="59"/>
      <c r="E51" s="917"/>
      <c r="F51" s="917"/>
      <c r="G51" s="917"/>
      <c r="H51" s="917"/>
      <c r="I51" s="917"/>
      <c r="J51" s="917"/>
      <c r="K51" s="917"/>
      <c r="L51" s="917"/>
      <c r="M51" s="917"/>
      <c r="N51" s="917"/>
      <c r="O51" s="917"/>
      <c r="P51" s="917"/>
      <c r="Q51" s="917"/>
      <c r="R51" s="917"/>
      <c r="S51" s="917"/>
      <c r="T51" s="917"/>
      <c r="U51" s="917"/>
      <c r="V51" s="917"/>
      <c r="W51" s="917"/>
      <c r="X51" s="917"/>
      <c r="Y51" s="57"/>
    </row>
    <row r="52" spans="1:25" ht="15" hidden="1">
      <c r="A52" s="41"/>
      <c r="B52" s="76"/>
      <c r="C52" s="75"/>
      <c r="D52" s="59"/>
      <c r="E52" s="917"/>
      <c r="F52" s="917"/>
      <c r="G52" s="917"/>
      <c r="H52" s="917"/>
      <c r="I52" s="917"/>
      <c r="J52" s="917"/>
      <c r="K52" s="917"/>
      <c r="L52" s="917"/>
      <c r="M52" s="917"/>
      <c r="N52" s="917"/>
      <c r="O52" s="917"/>
      <c r="P52" s="917"/>
      <c r="Q52" s="917"/>
      <c r="R52" s="917"/>
      <c r="S52" s="917"/>
      <c r="T52" s="917"/>
      <c r="U52" s="917"/>
      <c r="V52" s="917"/>
      <c r="W52" s="917"/>
      <c r="X52" s="917"/>
      <c r="Y52" s="57"/>
    </row>
    <row r="53" spans="1:25" ht="15" hidden="1">
      <c r="A53" s="41"/>
      <c r="B53" s="76"/>
      <c r="C53" s="75"/>
      <c r="D53" s="59"/>
      <c r="E53" s="917"/>
      <c r="F53" s="917"/>
      <c r="G53" s="917"/>
      <c r="H53" s="917"/>
      <c r="I53" s="917"/>
      <c r="J53" s="917"/>
      <c r="K53" s="917"/>
      <c r="L53" s="917"/>
      <c r="M53" s="917"/>
      <c r="N53" s="917"/>
      <c r="O53" s="917"/>
      <c r="P53" s="917"/>
      <c r="Q53" s="917"/>
      <c r="R53" s="917"/>
      <c r="S53" s="917"/>
      <c r="T53" s="917"/>
      <c r="U53" s="917"/>
      <c r="V53" s="917"/>
      <c r="W53" s="917"/>
      <c r="X53" s="917"/>
      <c r="Y53" s="57"/>
    </row>
    <row r="54" spans="1:25" ht="15" hidden="1">
      <c r="A54" s="41"/>
      <c r="B54" s="76"/>
      <c r="C54" s="75"/>
      <c r="D54" s="59"/>
      <c r="E54" s="917"/>
      <c r="F54" s="917"/>
      <c r="G54" s="917"/>
      <c r="H54" s="917"/>
      <c r="I54" s="917"/>
      <c r="J54" s="917"/>
      <c r="K54" s="917"/>
      <c r="L54" s="917"/>
      <c r="M54" s="917"/>
      <c r="N54" s="917"/>
      <c r="O54" s="917"/>
      <c r="P54" s="917"/>
      <c r="Q54" s="917"/>
      <c r="R54" s="917"/>
      <c r="S54" s="917"/>
      <c r="T54" s="917"/>
      <c r="U54" s="917"/>
      <c r="V54" s="917"/>
      <c r="W54" s="917"/>
      <c r="X54" s="917"/>
      <c r="Y54" s="57"/>
    </row>
    <row r="55" spans="1:25" ht="15" hidden="1">
      <c r="A55" s="41"/>
      <c r="B55" s="76"/>
      <c r="C55" s="75"/>
      <c r="D55" s="59"/>
      <c r="E55" s="917"/>
      <c r="F55" s="917"/>
      <c r="G55" s="917"/>
      <c r="H55" s="917"/>
      <c r="I55" s="917"/>
      <c r="J55" s="917"/>
      <c r="K55" s="917"/>
      <c r="L55" s="917"/>
      <c r="M55" s="917"/>
      <c r="N55" s="917"/>
      <c r="O55" s="917"/>
      <c r="P55" s="917"/>
      <c r="Q55" s="917"/>
      <c r="R55" s="917"/>
      <c r="S55" s="917"/>
      <c r="T55" s="917"/>
      <c r="U55" s="917"/>
      <c r="V55" s="917"/>
      <c r="W55" s="917"/>
      <c r="X55" s="917"/>
      <c r="Y55" s="57"/>
    </row>
    <row r="56" spans="1:25" ht="25.5" hidden="1" customHeight="1">
      <c r="A56" s="41"/>
      <c r="B56" s="76"/>
      <c r="C56" s="75"/>
      <c r="D56" s="64"/>
      <c r="E56" s="917"/>
      <c r="F56" s="917"/>
      <c r="G56" s="917"/>
      <c r="H56" s="917"/>
      <c r="I56" s="917"/>
      <c r="J56" s="917"/>
      <c r="K56" s="917"/>
      <c r="L56" s="917"/>
      <c r="M56" s="917"/>
      <c r="N56" s="917"/>
      <c r="O56" s="917"/>
      <c r="P56" s="917"/>
      <c r="Q56" s="917"/>
      <c r="R56" s="917"/>
      <c r="S56" s="917"/>
      <c r="T56" s="917"/>
      <c r="U56" s="917"/>
      <c r="V56" s="917"/>
      <c r="W56" s="917"/>
      <c r="X56" s="917"/>
      <c r="Y56" s="57"/>
    </row>
    <row r="57" spans="1:25" ht="15" hidden="1">
      <c r="A57" s="41"/>
      <c r="B57" s="76"/>
      <c r="C57" s="75"/>
      <c r="D57" s="64"/>
      <c r="E57" s="917"/>
      <c r="F57" s="917"/>
      <c r="G57" s="917"/>
      <c r="H57" s="917"/>
      <c r="I57" s="917"/>
      <c r="J57" s="917"/>
      <c r="K57" s="917"/>
      <c r="L57" s="917"/>
      <c r="M57" s="917"/>
      <c r="N57" s="917"/>
      <c r="O57" s="917"/>
      <c r="P57" s="917"/>
      <c r="Q57" s="917"/>
      <c r="R57" s="917"/>
      <c r="S57" s="917"/>
      <c r="T57" s="917"/>
      <c r="U57" s="917"/>
      <c r="V57" s="917"/>
      <c r="W57" s="917"/>
      <c r="X57" s="917"/>
      <c r="Y57" s="57"/>
    </row>
    <row r="58" spans="1:25" ht="15" hidden="1" customHeight="1">
      <c r="A58" s="41"/>
      <c r="B58" s="76"/>
      <c r="C58" s="75"/>
      <c r="D58" s="59"/>
      <c r="E58" s="903" t="s">
        <v>399</v>
      </c>
      <c r="F58" s="903"/>
      <c r="G58" s="903"/>
      <c r="H58" s="903"/>
      <c r="I58" s="903"/>
      <c r="J58" s="903"/>
      <c r="K58" s="903"/>
      <c r="L58" s="903"/>
      <c r="M58" s="903"/>
      <c r="N58" s="903"/>
      <c r="O58" s="903"/>
      <c r="P58" s="903"/>
      <c r="Q58" s="903"/>
      <c r="R58" s="903"/>
      <c r="S58" s="903"/>
      <c r="T58" s="903"/>
      <c r="U58" s="903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18"/>
      <c r="F59" s="918"/>
      <c r="G59" s="918"/>
      <c r="H59" s="911"/>
      <c r="I59" s="912"/>
      <c r="J59" s="912"/>
      <c r="K59" s="912"/>
      <c r="L59" s="912"/>
      <c r="M59" s="912"/>
      <c r="N59" s="912"/>
      <c r="O59" s="912"/>
      <c r="P59" s="912"/>
      <c r="Q59" s="912"/>
      <c r="R59" s="912"/>
      <c r="S59" s="912"/>
      <c r="T59" s="912"/>
      <c r="U59" s="912"/>
      <c r="V59" s="912"/>
      <c r="W59" s="912"/>
      <c r="X59" s="912"/>
      <c r="Y59" s="57"/>
    </row>
    <row r="60" spans="1:25" ht="15" hidden="1" customHeight="1">
      <c r="A60" s="41"/>
      <c r="B60" s="76"/>
      <c r="C60" s="75"/>
      <c r="D60" s="59"/>
      <c r="E60" s="914"/>
      <c r="F60" s="914"/>
      <c r="G60" s="914"/>
      <c r="H60" s="916"/>
      <c r="I60" s="916"/>
      <c r="J60" s="916"/>
      <c r="K60" s="916"/>
      <c r="L60" s="916"/>
      <c r="M60" s="916"/>
      <c r="N60" s="916"/>
      <c r="O60" s="916"/>
      <c r="P60" s="916"/>
      <c r="Q60" s="916"/>
      <c r="R60" s="916"/>
      <c r="S60" s="916"/>
      <c r="T60" s="916"/>
      <c r="U60" s="916"/>
      <c r="V60" s="916"/>
      <c r="W60" s="916"/>
      <c r="X60" s="916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16"/>
      <c r="I61" s="916"/>
      <c r="J61" s="916"/>
      <c r="K61" s="916"/>
      <c r="L61" s="916"/>
      <c r="M61" s="916"/>
      <c r="N61" s="916"/>
      <c r="O61" s="916"/>
      <c r="P61" s="916"/>
      <c r="Q61" s="916"/>
      <c r="R61" s="916"/>
      <c r="S61" s="916"/>
      <c r="T61" s="916"/>
      <c r="U61" s="916"/>
      <c r="V61" s="916"/>
      <c r="W61" s="916"/>
      <c r="X61" s="916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03" t="s">
        <v>400</v>
      </c>
      <c r="F70" s="903"/>
      <c r="G70" s="903"/>
      <c r="H70" s="903"/>
      <c r="I70" s="903"/>
      <c r="J70" s="903"/>
      <c r="K70" s="903"/>
      <c r="L70" s="903"/>
      <c r="M70" s="903"/>
      <c r="N70" s="903"/>
      <c r="O70" s="903"/>
      <c r="P70" s="903"/>
      <c r="Q70" s="903"/>
      <c r="R70" s="903"/>
      <c r="S70" s="903"/>
      <c r="T70" s="903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03" t="s">
        <v>547</v>
      </c>
      <c r="F71" s="903"/>
      <c r="G71" s="903"/>
      <c r="H71" s="903"/>
      <c r="I71" s="903"/>
      <c r="J71" s="903"/>
      <c r="K71" s="903"/>
      <c r="L71" s="903"/>
      <c r="M71" s="903"/>
      <c r="N71" s="903"/>
      <c r="O71" s="903"/>
      <c r="P71" s="903"/>
      <c r="Q71" s="903"/>
      <c r="R71" s="903"/>
      <c r="S71" s="903"/>
      <c r="T71" s="903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03" t="s">
        <v>399</v>
      </c>
      <c r="F81" s="903"/>
      <c r="G81" s="903"/>
      <c r="H81" s="903"/>
      <c r="I81" s="903"/>
      <c r="J81" s="903"/>
      <c r="K81" s="903"/>
      <c r="L81" s="903"/>
      <c r="M81" s="903"/>
      <c r="N81" s="903"/>
      <c r="O81" s="903"/>
      <c r="P81" s="903"/>
      <c r="Q81" s="903"/>
      <c r="R81" s="903"/>
      <c r="S81" s="903"/>
      <c r="T81" s="903"/>
      <c r="U81" s="903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14"/>
      <c r="F82" s="914"/>
      <c r="G82" s="914"/>
      <c r="H82" s="911"/>
      <c r="I82" s="912"/>
      <c r="J82" s="912"/>
      <c r="K82" s="912"/>
      <c r="L82" s="912"/>
      <c r="M82" s="912"/>
      <c r="N82" s="912"/>
      <c r="O82" s="912"/>
      <c r="P82" s="912"/>
      <c r="Q82" s="912"/>
      <c r="R82" s="912"/>
      <c r="S82" s="912"/>
      <c r="T82" s="912"/>
      <c r="U82" s="912"/>
      <c r="V82" s="912"/>
      <c r="W82" s="912"/>
      <c r="X82" s="912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16"/>
      <c r="I84" s="916"/>
      <c r="J84" s="916"/>
      <c r="K84" s="916"/>
      <c r="L84" s="916"/>
      <c r="M84" s="916"/>
      <c r="N84" s="916"/>
      <c r="O84" s="916"/>
      <c r="P84" s="916"/>
      <c r="Q84" s="916"/>
      <c r="R84" s="916"/>
      <c r="S84" s="916"/>
      <c r="T84" s="916"/>
      <c r="U84" s="916"/>
      <c r="V84" s="916"/>
      <c r="W84" s="916"/>
      <c r="X84" s="916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15" t="s">
        <v>219</v>
      </c>
      <c r="F98" s="915"/>
      <c r="G98" s="915"/>
      <c r="H98" s="915"/>
      <c r="I98" s="915"/>
      <c r="J98" s="915"/>
      <c r="K98" s="915"/>
      <c r="L98" s="915"/>
      <c r="M98" s="915"/>
      <c r="N98" s="915"/>
      <c r="O98" s="915"/>
      <c r="P98" s="915"/>
      <c r="Q98" s="915"/>
      <c r="R98" s="915"/>
      <c r="S98" s="915"/>
      <c r="T98" s="915"/>
      <c r="U98" s="915"/>
      <c r="V98" s="915"/>
      <c r="W98" s="915"/>
      <c r="X98" s="915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13" t="s">
        <v>218</v>
      </c>
      <c r="G100" s="913"/>
      <c r="H100" s="913"/>
      <c r="I100" s="913"/>
      <c r="J100" s="913"/>
      <c r="K100" s="913"/>
      <c r="L100" s="913"/>
      <c r="M100" s="913"/>
      <c r="N100" s="913"/>
      <c r="O100" s="913"/>
      <c r="P100" s="913"/>
      <c r="Q100" s="913"/>
      <c r="R100" s="913"/>
      <c r="S100" s="913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13" t="s">
        <v>217</v>
      </c>
      <c r="G102" s="913"/>
      <c r="H102" s="913"/>
      <c r="I102" s="913"/>
      <c r="J102" s="913"/>
      <c r="K102" s="913"/>
      <c r="L102" s="913"/>
      <c r="M102" s="913"/>
      <c r="N102" s="913"/>
      <c r="O102" s="913"/>
      <c r="P102" s="913"/>
      <c r="Q102" s="913"/>
      <c r="R102" s="913"/>
      <c r="S102" s="913"/>
      <c r="T102" s="913"/>
      <c r="U102" s="913"/>
      <c r="V102" s="913"/>
      <c r="W102" s="913"/>
      <c r="X102" s="913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password="FA9C" sheet="1" objects="1" scenarios="1" formatColumns="0" formatRows="0"/>
  <dataConsolidate link="1"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7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1103">
        <v>44677.834502314814</v>
      </c>
      <c r="B2" s="11" t="s">
        <v>707</v>
      </c>
      <c r="C2" s="11" t="s">
        <v>424</v>
      </c>
    </row>
    <row r="3" spans="1:4">
      <c r="A3" s="1103">
        <v>44677.834513888891</v>
      </c>
      <c r="B3" s="11" t="s">
        <v>708</v>
      </c>
      <c r="C3" s="11" t="s">
        <v>424</v>
      </c>
    </row>
    <row r="4" spans="1:4">
      <c r="A4" s="1103">
        <v>44677.834675925929</v>
      </c>
      <c r="B4" s="11" t="s">
        <v>707</v>
      </c>
      <c r="C4" s="11" t="s">
        <v>424</v>
      </c>
    </row>
    <row r="5" spans="1:4">
      <c r="A5" s="1103">
        <v>44677.834687499999</v>
      </c>
      <c r="B5" s="11" t="s">
        <v>708</v>
      </c>
      <c r="C5" s="11" t="s">
        <v>424</v>
      </c>
    </row>
    <row r="6" spans="1:4">
      <c r="A6" s="1103">
        <v>44677.835543981484</v>
      </c>
      <c r="B6" s="11" t="s">
        <v>707</v>
      </c>
      <c r="C6" s="11" t="s">
        <v>424</v>
      </c>
    </row>
    <row r="7" spans="1:4">
      <c r="A7" s="1103">
        <v>44677.835555555554</v>
      </c>
      <c r="B7" s="11" t="s">
        <v>708</v>
      </c>
      <c r="C7" s="11" t="s">
        <v>424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opLeftCell="D19" zoomScaleNormal="100" workbookViewId="0">
      <selection activeCell="F44" sqref="F44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1.0.2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19" t="s">
        <v>557</v>
      </c>
      <c r="F5" s="920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446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444</v>
      </c>
      <c r="F11" s="1104" t="s">
        <v>1266</v>
      </c>
      <c r="G11" s="477"/>
    </row>
    <row r="12" spans="1:12" ht="27">
      <c r="D12" s="22"/>
      <c r="E12" s="79" t="s">
        <v>445</v>
      </c>
      <c r="F12" s="1104" t="s">
        <v>1267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50" t="s">
        <v>43</v>
      </c>
      <c r="G14" s="479"/>
    </row>
    <row r="15" spans="1:12" ht="27">
      <c r="D15" s="22"/>
      <c r="E15" s="79" t="s">
        <v>281</v>
      </c>
      <c r="F15" s="851" t="s">
        <v>709</v>
      </c>
      <c r="G15" s="479"/>
    </row>
    <row r="16" spans="1:12" ht="27">
      <c r="D16" s="22"/>
      <c r="E16" s="732" t="s">
        <v>583</v>
      </c>
      <c r="F16" s="851" t="s">
        <v>2133</v>
      </c>
      <c r="G16" s="479"/>
    </row>
    <row r="17" spans="1:9" ht="19.5" customHeight="1">
      <c r="A17" s="270"/>
      <c r="B17" s="866"/>
      <c r="D17" s="24"/>
      <c r="E17" s="23"/>
      <c r="F17" s="868" t="s">
        <v>705</v>
      </c>
      <c r="G17" s="25"/>
      <c r="I17" s="867"/>
    </row>
    <row r="18" spans="1:9" s="874" customFormat="1" ht="5.25" hidden="1">
      <c r="A18" s="869"/>
      <c r="B18" s="482"/>
      <c r="C18" s="870"/>
      <c r="D18" s="871"/>
      <c r="E18" s="872"/>
      <c r="F18" s="873"/>
      <c r="G18" s="871"/>
      <c r="I18" s="484"/>
    </row>
    <row r="19" spans="1:9" ht="27">
      <c r="D19" s="22"/>
      <c r="E19" s="747" t="s">
        <v>584</v>
      </c>
      <c r="F19" s="851" t="s">
        <v>2134</v>
      </c>
      <c r="G19" s="479"/>
    </row>
    <row r="20" spans="1:9" ht="27">
      <c r="D20" s="22"/>
      <c r="E20" s="747" t="s">
        <v>585</v>
      </c>
      <c r="F20" s="850" t="s">
        <v>2135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6"/>
      <c r="D22" s="24"/>
      <c r="E22" s="23"/>
      <c r="F22" s="868" t="s">
        <v>632</v>
      </c>
      <c r="G22" s="25"/>
      <c r="I22" s="867"/>
    </row>
    <row r="23" spans="1:9" s="874" customFormat="1" ht="5.25" hidden="1">
      <c r="A23" s="869"/>
      <c r="B23" s="482"/>
      <c r="C23" s="870"/>
      <c r="D23" s="871"/>
      <c r="E23" s="872"/>
      <c r="F23" s="873"/>
      <c r="G23" s="871"/>
      <c r="I23" s="484"/>
    </row>
    <row r="24" spans="1:9" ht="27">
      <c r="D24" s="22"/>
      <c r="E24" s="747" t="s">
        <v>633</v>
      </c>
      <c r="F24" s="851" t="s">
        <v>709</v>
      </c>
      <c r="G24" s="479"/>
    </row>
    <row r="25" spans="1:9" ht="27">
      <c r="D25" s="22"/>
      <c r="E25" s="747" t="s">
        <v>634</v>
      </c>
      <c r="F25" s="850" t="s">
        <v>2136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1738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1739</v>
      </c>
      <c r="G31" s="478"/>
    </row>
    <row r="32" spans="1:9" ht="27">
      <c r="C32" s="26"/>
      <c r="D32" s="27"/>
      <c r="E32" s="28" t="s">
        <v>54</v>
      </c>
      <c r="F32" s="427" t="s">
        <v>1374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2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509</v>
      </c>
      <c r="F38" s="850" t="s">
        <v>2137</v>
      </c>
      <c r="G38" s="477"/>
    </row>
    <row r="39" spans="1:9" ht="27">
      <c r="A39" s="272"/>
      <c r="B39" s="89"/>
      <c r="D39" s="31"/>
      <c r="E39" s="39" t="s">
        <v>510</v>
      </c>
      <c r="F39" s="850" t="s">
        <v>2138</v>
      </c>
      <c r="G39" s="477"/>
    </row>
    <row r="40" spans="1:9" ht="19.5">
      <c r="D40" s="22"/>
      <c r="E40" s="23"/>
      <c r="F40" s="560" t="s">
        <v>540</v>
      </c>
      <c r="G40" s="19"/>
    </row>
    <row r="41" spans="1:9" ht="27">
      <c r="A41" s="272"/>
      <c r="D41" s="19"/>
      <c r="E41" s="558" t="s">
        <v>77</v>
      </c>
      <c r="F41" s="860" t="s">
        <v>2139</v>
      </c>
      <c r="G41" s="477"/>
    </row>
    <row r="42" spans="1:9" ht="27">
      <c r="A42" s="272"/>
      <c r="B42" s="89"/>
      <c r="D42" s="31"/>
      <c r="E42" s="558" t="s">
        <v>78</v>
      </c>
      <c r="F42" s="860" t="s">
        <v>2140</v>
      </c>
      <c r="G42" s="477"/>
    </row>
    <row r="43" spans="1:9" ht="27">
      <c r="A43" s="272"/>
      <c r="B43" s="89"/>
      <c r="D43" s="31"/>
      <c r="E43" s="558" t="s">
        <v>541</v>
      </c>
      <c r="F43" s="860" t="s">
        <v>2141</v>
      </c>
      <c r="G43" s="477"/>
    </row>
    <row r="44" spans="1:9" ht="27">
      <c r="D44" s="22"/>
      <c r="E44" s="559" t="s">
        <v>542</v>
      </c>
      <c r="F44" s="860" t="s">
        <v>2142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21"/>
      <c r="F52" s="921"/>
      <c r="G52" s="921"/>
      <c r="H52" s="921"/>
      <c r="I52" s="921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478</v>
      </c>
      <c r="L1" s="457" t="s">
        <v>405</v>
      </c>
      <c r="M1" s="492" t="s">
        <v>477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26" t="s">
        <v>401</v>
      </c>
      <c r="E4" s="927"/>
      <c r="F4" s="927"/>
      <c r="G4" s="927"/>
      <c r="H4" s="928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29"/>
      <c r="E6" s="929"/>
      <c r="F6" s="930" t="s">
        <v>74</v>
      </c>
      <c r="G6" s="930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31" t="s">
        <v>16</v>
      </c>
      <c r="E8" s="931"/>
      <c r="F8" s="931" t="s">
        <v>402</v>
      </c>
      <c r="G8" s="931"/>
      <c r="H8" s="931"/>
      <c r="I8" s="932" t="s">
        <v>403</v>
      </c>
      <c r="J8" s="932"/>
      <c r="K8" s="932"/>
      <c r="L8" s="932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22" t="s">
        <v>82</v>
      </c>
      <c r="G9" s="923"/>
      <c r="H9" s="338" t="s">
        <v>404</v>
      </c>
      <c r="I9" s="924" t="s">
        <v>82</v>
      </c>
      <c r="J9" s="924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25" t="s">
        <v>50</v>
      </c>
      <c r="G10" s="925"/>
      <c r="H10" s="451" t="s">
        <v>51</v>
      </c>
      <c r="I10" s="925" t="s">
        <v>63</v>
      </c>
      <c r="J10" s="925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485</v>
      </c>
      <c r="N11" s="290"/>
      <c r="O11" s="290"/>
      <c r="P11" s="290" t="s">
        <v>483</v>
      </c>
      <c r="Q11" s="456" t="s">
        <v>484</v>
      </c>
      <c r="R11" s="290" t="s">
        <v>546</v>
      </c>
      <c r="S11" s="453"/>
      <c r="T11" s="453"/>
      <c r="U11" s="453"/>
      <c r="V11" s="453"/>
    </row>
    <row r="12" spans="1:256" s="362" customFormat="1" ht="0.95" customHeight="1">
      <c r="A12" s="86"/>
      <c r="B12" s="828" t="s">
        <v>409</v>
      </c>
      <c r="C12" s="1108"/>
      <c r="D12" s="931">
        <v>1</v>
      </c>
      <c r="E12" s="1130" t="s">
        <v>2146</v>
      </c>
      <c r="F12" s="893"/>
      <c r="G12" s="883">
        <v>0</v>
      </c>
      <c r="H12" s="454"/>
      <c r="I12" s="347"/>
      <c r="J12" s="491" t="s">
        <v>482</v>
      </c>
      <c r="K12" s="758"/>
      <c r="L12" s="363"/>
      <c r="M12" s="830">
        <f>mergeValue(H12)</f>
        <v>0</v>
      </c>
      <c r="N12" s="766"/>
      <c r="O12" s="766"/>
      <c r="P12" s="830" t="str">
        <f>IF(ISERROR(MATCH(Q12,MODesc,0)),"n","y")</f>
        <v>n</v>
      </c>
      <c r="Q12" s="766" t="s">
        <v>2146</v>
      </c>
      <c r="R12" s="830" t="str">
        <f>K12&amp;"("&amp;L12&amp;")"</f>
        <v>()</v>
      </c>
      <c r="S12" s="828"/>
      <c r="T12" s="828"/>
      <c r="U12" s="345"/>
      <c r="V12" s="828"/>
      <c r="W12" s="828"/>
      <c r="X12" s="828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8" t="s">
        <v>409</v>
      </c>
      <c r="C13" s="1108"/>
      <c r="D13" s="931"/>
      <c r="E13" s="1131"/>
      <c r="F13" s="1110"/>
      <c r="G13" s="931">
        <v>1</v>
      </c>
      <c r="H13" s="1109" t="s">
        <v>1253</v>
      </c>
      <c r="I13" s="347"/>
      <c r="J13" s="491" t="s">
        <v>482</v>
      </c>
      <c r="K13" s="758"/>
      <c r="L13" s="363"/>
      <c r="M13" s="830" t="str">
        <f>mergeValue(H13)</f>
        <v>город Нижний Новгород</v>
      </c>
      <c r="N13" s="766"/>
      <c r="O13" s="766"/>
      <c r="P13" s="766"/>
      <c r="Q13" s="766"/>
      <c r="R13" s="830" t="str">
        <f>K13&amp;"("&amp;L13&amp;")"</f>
        <v>()</v>
      </c>
      <c r="S13" s="828"/>
      <c r="T13" s="828"/>
      <c r="U13" s="345"/>
      <c r="V13" s="828"/>
      <c r="W13" s="828"/>
      <c r="X13" s="828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8" t="s">
        <v>409</v>
      </c>
      <c r="C14" s="1108"/>
      <c r="D14" s="931"/>
      <c r="E14" s="1131"/>
      <c r="F14" s="1111"/>
      <c r="G14" s="931"/>
      <c r="H14" s="1112"/>
      <c r="I14" s="1113"/>
      <c r="J14" s="883">
        <v>1</v>
      </c>
      <c r="K14" s="894" t="s">
        <v>1253</v>
      </c>
      <c r="L14" s="344" t="s">
        <v>1254</v>
      </c>
      <c r="M14" s="830" t="str">
        <f>mergeValue(H14)</f>
        <v>город Нижний Новгород</v>
      </c>
      <c r="N14" s="766"/>
      <c r="O14" s="766"/>
      <c r="P14" s="766"/>
      <c r="Q14" s="766"/>
      <c r="R14" s="830" t="str">
        <f>K14&amp;" ("&amp;L14&amp;")"</f>
        <v>город Нижний Новгород (22701000)</v>
      </c>
      <c r="S14" s="828"/>
      <c r="T14" s="828"/>
      <c r="U14" s="345"/>
      <c r="V14" s="828"/>
      <c r="W14" s="828"/>
      <c r="X14" s="828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H13:H14"/>
    <mergeCell ref="C12:C14"/>
    <mergeCell ref="D12:D14"/>
    <mergeCell ref="E12:E14"/>
    <mergeCell ref="F13:F14"/>
    <mergeCell ref="G13:G14"/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G11" sqref="G11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26" t="s">
        <v>558</v>
      </c>
      <c r="E5" s="927"/>
      <c r="F5" s="927"/>
      <c r="G5" s="927"/>
      <c r="H5" s="927"/>
      <c r="I5" s="927"/>
      <c r="J5" s="928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36"/>
      <c r="E6" s="937"/>
      <c r="F6" s="937"/>
      <c r="G6" s="937"/>
      <c r="H6" s="937"/>
      <c r="I6" s="937"/>
      <c r="J6" s="938"/>
    </row>
    <row r="7" spans="1:20" s="598" customFormat="1" ht="5.25" hidden="1">
      <c r="A7" s="407"/>
      <c r="B7" s="407"/>
      <c r="E7" s="939"/>
      <c r="F7" s="939"/>
      <c r="G7" s="935"/>
      <c r="H7" s="935"/>
      <c r="I7" s="935"/>
      <c r="J7" s="935"/>
    </row>
    <row r="8" spans="1:20" s="598" customFormat="1" ht="5.25" hidden="1">
      <c r="A8" s="407"/>
      <c r="B8" s="407"/>
      <c r="E8" s="939"/>
      <c r="F8" s="939"/>
      <c r="G8" s="935"/>
      <c r="H8" s="935"/>
      <c r="I8" s="935"/>
      <c r="J8" s="935"/>
    </row>
    <row r="9" spans="1:20" s="598" customFormat="1" ht="5.25" hidden="1">
      <c r="A9" s="407"/>
      <c r="B9" s="407"/>
      <c r="E9" s="939"/>
      <c r="F9" s="939"/>
      <c r="G9" s="935"/>
      <c r="H9" s="935"/>
      <c r="I9" s="935"/>
      <c r="J9" s="935"/>
    </row>
    <row r="10" spans="1:20" s="598" customFormat="1" ht="5.25" hidden="1">
      <c r="A10" s="407"/>
      <c r="B10" s="407"/>
      <c r="E10" s="939"/>
      <c r="F10" s="939"/>
      <c r="G10" s="935"/>
      <c r="H10" s="935"/>
      <c r="I10" s="935"/>
      <c r="J10" s="935"/>
    </row>
    <row r="11" spans="1:20" s="179" customFormat="1" ht="18.75">
      <c r="A11" s="407"/>
      <c r="B11" s="407"/>
      <c r="D11" s="162"/>
      <c r="E11" s="941" t="s">
        <v>576</v>
      </c>
      <c r="F11" s="941"/>
      <c r="G11" s="1118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40"/>
      <c r="F12" s="940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34"/>
      <c r="F13" s="934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33" t="s">
        <v>82</v>
      </c>
      <c r="E17" s="933" t="s">
        <v>279</v>
      </c>
      <c r="F17" s="933" t="s">
        <v>71</v>
      </c>
      <c r="G17" s="933" t="s">
        <v>422</v>
      </c>
      <c r="H17" s="933" t="s">
        <v>82</v>
      </c>
      <c r="I17" s="933"/>
      <c r="J17" s="933" t="s">
        <v>21</v>
      </c>
      <c r="K17" s="942" t="s">
        <v>454</v>
      </c>
      <c r="L17" s="942"/>
      <c r="M17" s="942"/>
      <c r="N17" s="942"/>
      <c r="O17" s="942" t="s">
        <v>559</v>
      </c>
      <c r="P17" s="942"/>
      <c r="Q17" s="942"/>
      <c r="R17" s="942"/>
      <c r="S17" s="933" t="s">
        <v>228</v>
      </c>
    </row>
    <row r="18" spans="1:20" ht="30.75" customHeight="1">
      <c r="D18" s="933"/>
      <c r="E18" s="933"/>
      <c r="F18" s="933"/>
      <c r="G18" s="933"/>
      <c r="H18" s="933"/>
      <c r="I18" s="933"/>
      <c r="J18" s="933"/>
      <c r="K18" s="115" t="s">
        <v>282</v>
      </c>
      <c r="L18" s="933" t="s">
        <v>82</v>
      </c>
      <c r="M18" s="933"/>
      <c r="N18" s="115" t="s">
        <v>214</v>
      </c>
      <c r="O18" s="115" t="s">
        <v>282</v>
      </c>
      <c r="P18" s="933" t="s">
        <v>82</v>
      </c>
      <c r="Q18" s="933"/>
      <c r="R18" s="115" t="s">
        <v>214</v>
      </c>
      <c r="S18" s="933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43" t="s">
        <v>63</v>
      </c>
      <c r="I19" s="943"/>
      <c r="J19" s="40" t="s">
        <v>64</v>
      </c>
      <c r="K19" s="40" t="s">
        <v>169</v>
      </c>
      <c r="L19" s="943" t="s">
        <v>170</v>
      </c>
      <c r="M19" s="943"/>
      <c r="N19" s="40" t="s">
        <v>193</v>
      </c>
      <c r="O19" s="40" t="s">
        <v>194</v>
      </c>
      <c r="P19" s="943" t="s">
        <v>195</v>
      </c>
      <c r="Q19" s="943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2" customFormat="1" ht="17.100000000000001" customHeight="1">
      <c r="A21" s="281">
        <v>5</v>
      </c>
      <c r="C21" s="401"/>
      <c r="D21" s="1071">
        <v>1</v>
      </c>
      <c r="E21" s="1114" t="s">
        <v>564</v>
      </c>
      <c r="F21" s="1122" t="s">
        <v>702</v>
      </c>
      <c r="G21" s="1123" t="s">
        <v>74</v>
      </c>
      <c r="H21" s="1071"/>
      <c r="I21" s="1071">
        <v>1</v>
      </c>
      <c r="J21" s="1127" t="s">
        <v>2147</v>
      </c>
      <c r="K21" s="1120" t="s">
        <v>75</v>
      </c>
      <c r="L21" s="1076"/>
      <c r="M21" s="1076" t="s">
        <v>83</v>
      </c>
      <c r="N21" s="1119"/>
      <c r="O21" s="1120" t="s">
        <v>75</v>
      </c>
      <c r="P21" s="895"/>
      <c r="Q21" s="895" t="s">
        <v>83</v>
      </c>
      <c r="R21" s="1125"/>
      <c r="S21" s="887"/>
    </row>
    <row r="22" spans="1:20" s="882" customFormat="1" ht="17.100000000000001" customHeight="1">
      <c r="A22" s="281"/>
      <c r="C22" s="179"/>
      <c r="D22" s="1072"/>
      <c r="E22" s="1115"/>
      <c r="F22" s="1124"/>
      <c r="G22" s="1126"/>
      <c r="H22" s="1072"/>
      <c r="I22" s="1072"/>
      <c r="J22" s="1128"/>
      <c r="K22" s="1126"/>
      <c r="L22" s="1072"/>
      <c r="M22" s="1072"/>
      <c r="N22" s="1121"/>
      <c r="O22" s="1126"/>
      <c r="P22" s="305"/>
      <c r="Q22" s="119"/>
      <c r="R22" s="119"/>
      <c r="S22" s="120"/>
    </row>
    <row r="23" spans="1:20" s="882" customFormat="1" ht="15" customHeight="1">
      <c r="A23" s="281"/>
      <c r="C23" s="179"/>
      <c r="D23" s="1072"/>
      <c r="E23" s="1115"/>
      <c r="F23" s="1124"/>
      <c r="G23" s="1126"/>
      <c r="H23" s="1072"/>
      <c r="I23" s="1072"/>
      <c r="J23" s="1129"/>
      <c r="K23" s="1126"/>
      <c r="L23" s="118"/>
      <c r="M23" s="119"/>
      <c r="N23" s="119"/>
      <c r="O23" s="119"/>
      <c r="P23" s="119"/>
      <c r="Q23" s="119"/>
      <c r="R23" s="119"/>
      <c r="S23" s="120"/>
    </row>
    <row r="24" spans="1:20" s="882" customFormat="1" ht="15" customHeight="1">
      <c r="A24" s="281"/>
      <c r="C24" s="179"/>
      <c r="D24" s="1072"/>
      <c r="E24" s="1116"/>
      <c r="F24" s="999"/>
      <c r="G24" s="1126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 link="1"/>
  <mergeCells count="39">
    <mergeCell ref="N21:N22"/>
    <mergeCell ref="O21:O22"/>
    <mergeCell ref="I21:I23"/>
    <mergeCell ref="J21:J23"/>
    <mergeCell ref="K21:K23"/>
    <mergeCell ref="L21:L22"/>
    <mergeCell ref="M21:M22"/>
    <mergeCell ref="D21:D24"/>
    <mergeCell ref="E21:E24"/>
    <mergeCell ref="F21:F24"/>
    <mergeCell ref="G21:G24"/>
    <mergeCell ref="H21:H23"/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6"/>
    <col min="12" max="12" width="11.140625" style="766" customWidth="1"/>
    <col min="13" max="20" width="10.5703125" style="766"/>
    <col min="21" max="16384" width="10.5703125" style="742"/>
  </cols>
  <sheetData>
    <row r="1" spans="1:20" ht="3" customHeight="1">
      <c r="A1" s="769" t="s">
        <v>195</v>
      </c>
    </row>
    <row r="2" spans="1:20" ht="22.5">
      <c r="F2" s="945" t="s">
        <v>460</v>
      </c>
      <c r="G2" s="946"/>
      <c r="H2" s="947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1" t="s">
        <v>430</v>
      </c>
      <c r="G4" s="931"/>
      <c r="H4" s="931"/>
      <c r="I4" s="948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781" t="s">
        <v>82</v>
      </c>
      <c r="G5" s="793" t="s">
        <v>433</v>
      </c>
      <c r="H5" s="780" t="s">
        <v>424</v>
      </c>
      <c r="I5" s="948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791">
        <v>1</v>
      </c>
      <c r="G7" s="799" t="s">
        <v>461</v>
      </c>
      <c r="H7" s="779" t="str">
        <f>IF(dateCh="","",dateCh)</f>
        <v>26.04.2022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49">
        <v>1</v>
      </c>
      <c r="B8" s="768"/>
      <c r="C8" s="768"/>
      <c r="D8" s="768"/>
      <c r="F8" s="791" t="str">
        <f>"2." &amp;mergeValue(A8)</f>
        <v>2.1</v>
      </c>
      <c r="G8" s="799" t="s">
        <v>463</v>
      </c>
      <c r="H8" s="779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49"/>
      <c r="B9" s="768"/>
      <c r="C9" s="768"/>
      <c r="D9" s="768"/>
      <c r="F9" s="791" t="str">
        <f>"3." &amp;mergeValue(A9)</f>
        <v>3.1</v>
      </c>
      <c r="G9" s="799" t="s">
        <v>464</v>
      </c>
      <c r="H9" s="779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49"/>
      <c r="B10" s="768"/>
      <c r="C10" s="768"/>
      <c r="D10" s="768"/>
      <c r="F10" s="791" t="str">
        <f>"4."&amp;mergeValue(A10)</f>
        <v>4.1</v>
      </c>
      <c r="G10" s="799" t="s">
        <v>465</v>
      </c>
      <c r="H10" s="780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49"/>
      <c r="B11" s="949">
        <v>1</v>
      </c>
      <c r="C11" s="795"/>
      <c r="D11" s="795"/>
      <c r="F11" s="791" t="str">
        <f>"4."&amp;mergeValue(A11) &amp;"."&amp;mergeValue(B11)</f>
        <v>4.1.1</v>
      </c>
      <c r="G11" s="786" t="s">
        <v>553</v>
      </c>
      <c r="H11" s="779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49"/>
      <c r="B12" s="949"/>
      <c r="C12" s="949">
        <v>1</v>
      </c>
      <c r="D12" s="795"/>
      <c r="F12" s="791" t="str">
        <f>"4."&amp;mergeValue(A12) &amp;"."&amp;mergeValue(B12)&amp;"."&amp;mergeValue(C12)</f>
        <v>4.1.1.1</v>
      </c>
      <c r="G12" s="794" t="s">
        <v>466</v>
      </c>
      <c r="H12" s="779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49"/>
      <c r="B13" s="949"/>
      <c r="C13" s="949"/>
      <c r="D13" s="795">
        <v>1</v>
      </c>
      <c r="F13" s="791" t="str">
        <f>"4."&amp;mergeValue(A13) &amp;"."&amp;mergeValue(B13)&amp;"."&amp;mergeValue(C13)&amp;"."&amp;mergeValue(D13)</f>
        <v>4.1.1.1.1</v>
      </c>
      <c r="G13" s="802" t="s">
        <v>467</v>
      </c>
      <c r="H13" s="779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44" t="s">
        <v>554</v>
      </c>
      <c r="H15" s="944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Q15"/>
  <sheetViews>
    <sheetView showGridLines="0" topLeftCell="C4" zoomScaleNormal="100" workbookViewId="0">
      <selection activeCell="F10" sqref="F10:G13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7"/>
    <col min="12" max="16384" width="10.5703125" style="742"/>
  </cols>
  <sheetData>
    <row r="1" spans="1:17" hidden="1">
      <c r="N1" s="797"/>
      <c r="O1" s="797"/>
      <c r="Q1" s="797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51" t="s">
        <v>609</v>
      </c>
      <c r="E5" s="951"/>
      <c r="F5" s="951"/>
      <c r="G5" s="951"/>
      <c r="H5" s="804"/>
    </row>
    <row r="6" spans="1:17" ht="3" customHeight="1">
      <c r="C6" s="750"/>
      <c r="D6" s="743"/>
      <c r="E6" s="749"/>
      <c r="F6" s="749"/>
      <c r="G6" s="748"/>
      <c r="H6" s="772"/>
    </row>
    <row r="7" spans="1:17">
      <c r="C7" s="750"/>
      <c r="D7" s="952" t="s">
        <v>430</v>
      </c>
      <c r="E7" s="952"/>
      <c r="F7" s="952"/>
      <c r="G7" s="952"/>
      <c r="H7" s="953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53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1"/>
      <c r="C10" s="750"/>
      <c r="D10" s="762" t="s">
        <v>83</v>
      </c>
      <c r="E10" s="805" t="s">
        <v>586</v>
      </c>
      <c r="F10" s="1106" t="s">
        <v>2143</v>
      </c>
      <c r="G10" s="1107" t="s">
        <v>2144</v>
      </c>
      <c r="H10" s="954" t="s">
        <v>587</v>
      </c>
    </row>
    <row r="11" spans="1:17" ht="21" customHeight="1">
      <c r="A11" s="771"/>
      <c r="C11" s="750"/>
      <c r="D11" s="762" t="s">
        <v>49</v>
      </c>
      <c r="E11" s="805" t="s">
        <v>588</v>
      </c>
      <c r="F11" s="854" t="s">
        <v>2143</v>
      </c>
      <c r="G11" s="1107" t="s">
        <v>2144</v>
      </c>
      <c r="H11" s="955"/>
    </row>
    <row r="12" spans="1:17" ht="21" customHeight="1">
      <c r="A12" s="753"/>
      <c r="C12" s="746"/>
      <c r="D12" s="762" t="s">
        <v>50</v>
      </c>
      <c r="E12" s="805" t="s">
        <v>589</v>
      </c>
      <c r="F12" s="854" t="s">
        <v>2143</v>
      </c>
      <c r="G12" s="1107" t="s">
        <v>2144</v>
      </c>
      <c r="H12" s="955"/>
      <c r="I12" s="767"/>
      <c r="K12" s="742"/>
    </row>
    <row r="13" spans="1:17" ht="21" customHeight="1">
      <c r="A13" s="753"/>
      <c r="C13" s="746"/>
      <c r="D13" s="762" t="s">
        <v>51</v>
      </c>
      <c r="E13" s="805" t="s">
        <v>590</v>
      </c>
      <c r="F13" s="854" t="s">
        <v>2143</v>
      </c>
      <c r="G13" s="1107" t="s">
        <v>2144</v>
      </c>
      <c r="H13" s="955"/>
      <c r="I13" s="767"/>
      <c r="K13" s="742"/>
    </row>
    <row r="14" spans="1:17" ht="15" customHeight="1">
      <c r="A14" s="771"/>
      <c r="C14" s="750"/>
      <c r="D14" s="756"/>
      <c r="E14" s="807" t="s">
        <v>310</v>
      </c>
      <c r="F14" s="778"/>
      <c r="G14" s="776"/>
      <c r="H14" s="956"/>
    </row>
    <row r="15" spans="1:17">
      <c r="D15" s="809"/>
      <c r="E15" s="809"/>
      <c r="F15" s="809"/>
      <c r="G15" s="809"/>
      <c r="H15" s="809"/>
    </row>
  </sheetData>
  <sheetProtection password="FA9C" sheet="1" objects="1" scenarios="1" formatColumns="0" formatRows="0"/>
  <dataConsolidate leftLabels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:G13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" location="'Форма 1.10'!$G$11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F10" location="'Форма 1.10'!$F$10" tooltip="Кликните по гиперссылке, чтобы перейти по ссылке на обосновывающие документы или отредактировать её" display="profit-portal.ru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823" customWidth="1"/>
    <col min="7" max="7" width="37.7109375" style="823" customWidth="1"/>
    <col min="8" max="8" width="66.85546875" style="823" customWidth="1"/>
    <col min="9" max="9" width="115.7109375" style="823" customWidth="1"/>
    <col min="10" max="11" width="10.5703125" style="766"/>
    <col min="12" max="12" width="11.140625" style="766" customWidth="1"/>
    <col min="13" max="20" width="10.5703125" style="766"/>
    <col min="21" max="16384" width="10.5703125" style="823"/>
  </cols>
  <sheetData>
    <row r="1" spans="1:20" ht="3" customHeight="1">
      <c r="A1" s="769" t="s">
        <v>195</v>
      </c>
    </row>
    <row r="2" spans="1:20" ht="22.5">
      <c r="F2" s="945" t="s">
        <v>460</v>
      </c>
      <c r="G2" s="946"/>
      <c r="H2" s="947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1" t="s">
        <v>430</v>
      </c>
      <c r="G4" s="931"/>
      <c r="H4" s="931"/>
      <c r="I4" s="948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884" t="s">
        <v>82</v>
      </c>
      <c r="G5" s="793" t="s">
        <v>433</v>
      </c>
      <c r="H5" s="897" t="s">
        <v>424</v>
      </c>
      <c r="I5" s="948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898">
        <v>1</v>
      </c>
      <c r="G7" s="799" t="s">
        <v>461</v>
      </c>
      <c r="H7" s="888" t="str">
        <f>IF(dateCh="","",dateCh)</f>
        <v>26.04.2022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49">
        <v>1</v>
      </c>
      <c r="B8" s="768"/>
      <c r="C8" s="768"/>
      <c r="D8" s="768"/>
      <c r="F8" s="898" t="str">
        <f>"2." &amp;mergeValue(A8)</f>
        <v>2.1</v>
      </c>
      <c r="G8" s="799" t="s">
        <v>463</v>
      </c>
      <c r="H8" s="888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49"/>
      <c r="B9" s="768"/>
      <c r="C9" s="768"/>
      <c r="D9" s="768"/>
      <c r="F9" s="898" t="str">
        <f>"3." &amp;mergeValue(A9)</f>
        <v>3.1</v>
      </c>
      <c r="G9" s="799" t="s">
        <v>464</v>
      </c>
      <c r="H9" s="888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49"/>
      <c r="B10" s="768"/>
      <c r="C10" s="768"/>
      <c r="D10" s="768"/>
      <c r="F10" s="898" t="str">
        <f>"4."&amp;mergeValue(A10)</f>
        <v>4.1</v>
      </c>
      <c r="G10" s="799" t="s">
        <v>465</v>
      </c>
      <c r="H10" s="897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49"/>
      <c r="B11" s="949">
        <v>1</v>
      </c>
      <c r="C11" s="885"/>
      <c r="D11" s="885"/>
      <c r="F11" s="898" t="str">
        <f>"4."&amp;mergeValue(A11) &amp;"."&amp;mergeValue(B11)</f>
        <v>4.1.1</v>
      </c>
      <c r="G11" s="786" t="s">
        <v>553</v>
      </c>
      <c r="H11" s="888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49"/>
      <c r="B12" s="949"/>
      <c r="C12" s="949">
        <v>1</v>
      </c>
      <c r="D12" s="885"/>
      <c r="F12" s="898" t="str">
        <f>"4."&amp;mergeValue(A12) &amp;"."&amp;mergeValue(B12)&amp;"."&amp;mergeValue(C12)</f>
        <v>4.1.1.1</v>
      </c>
      <c r="G12" s="794" t="s">
        <v>466</v>
      </c>
      <c r="H12" s="888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49"/>
      <c r="B13" s="949"/>
      <c r="C13" s="949"/>
      <c r="D13" s="885">
        <v>1</v>
      </c>
      <c r="F13" s="898" t="str">
        <f>"4."&amp;mergeValue(A13) &amp;"."&amp;mergeValue(B13)&amp;"."&amp;mergeValue(C13)&amp;"."&amp;mergeValue(D13)</f>
        <v>4.1.1.1.1</v>
      </c>
      <c r="G13" s="802" t="s">
        <v>467</v>
      </c>
      <c r="H13" s="888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44" t="s">
        <v>554</v>
      </c>
      <c r="H15" s="944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</sheetPr>
  <dimension ref="A1:AF34"/>
  <sheetViews>
    <sheetView showGridLines="0" topLeftCell="C23" zoomScaleNormal="100" workbookViewId="0">
      <selection activeCell="I26" sqref="I26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7"/>
    <col min="16" max="16384" width="10.5703125" style="742"/>
  </cols>
  <sheetData>
    <row r="1" spans="1:32" hidden="1">
      <c r="S1" s="796"/>
      <c r="AF1" s="797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51" t="s">
        <v>614</v>
      </c>
      <c r="E5" s="951"/>
      <c r="F5" s="951"/>
      <c r="G5" s="951"/>
      <c r="H5" s="951"/>
      <c r="I5" s="951"/>
      <c r="J5" s="951"/>
      <c r="K5" s="951"/>
      <c r="L5" s="792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2"/>
    </row>
    <row r="7" spans="1:32" ht="18.75">
      <c r="C7" s="750"/>
      <c r="D7" s="743"/>
      <c r="E7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957" t="str">
        <f>IF(datePr_ch="",IF(datePr="","",datePr),datePr_ch)</f>
        <v>26.04.2022</v>
      </c>
      <c r="G7" s="957"/>
      <c r="H7" s="957"/>
      <c r="I7" s="957"/>
      <c r="J7" s="957"/>
      <c r="K7" s="957"/>
      <c r="L7" s="875"/>
      <c r="M7" s="765"/>
    </row>
    <row r="8" spans="1:32" ht="18.75">
      <c r="C8" s="750"/>
      <c r="D8" s="743"/>
      <c r="E8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957" t="str">
        <f>IF(numberPr_ch="",IF(numberPr="","",numberPr),numberPr_ch)</f>
        <v>151</v>
      </c>
      <c r="G8" s="957"/>
      <c r="H8" s="957"/>
      <c r="I8" s="957"/>
      <c r="J8" s="957"/>
      <c r="K8" s="957"/>
      <c r="L8" s="875"/>
      <c r="M8" s="765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2"/>
    </row>
    <row r="10" spans="1:32" ht="21" customHeight="1">
      <c r="C10" s="750"/>
      <c r="D10" s="952" t="s">
        <v>430</v>
      </c>
      <c r="E10" s="952"/>
      <c r="F10" s="952"/>
      <c r="G10" s="952"/>
      <c r="H10" s="952"/>
      <c r="I10" s="952"/>
      <c r="J10" s="952"/>
      <c r="K10" s="952"/>
      <c r="L10" s="953" t="s">
        <v>431</v>
      </c>
    </row>
    <row r="11" spans="1:32" ht="21" customHeight="1">
      <c r="C11" s="750"/>
      <c r="D11" s="958" t="s">
        <v>82</v>
      </c>
      <c r="E11" s="960" t="s">
        <v>279</v>
      </c>
      <c r="F11" s="960" t="s">
        <v>21</v>
      </c>
      <c r="G11" s="962" t="s">
        <v>591</v>
      </c>
      <c r="H11" s="963"/>
      <c r="I11" s="964"/>
      <c r="J11" s="960" t="s">
        <v>424</v>
      </c>
      <c r="K11" s="960" t="s">
        <v>432</v>
      </c>
      <c r="L11" s="953"/>
    </row>
    <row r="12" spans="1:32" ht="21" customHeight="1">
      <c r="C12" s="750"/>
      <c r="D12" s="959"/>
      <c r="E12" s="961"/>
      <c r="F12" s="961"/>
      <c r="G12" s="966" t="s">
        <v>592</v>
      </c>
      <c r="H12" s="967"/>
      <c r="I12" s="755" t="s">
        <v>593</v>
      </c>
      <c r="J12" s="961"/>
      <c r="K12" s="961"/>
      <c r="L12" s="953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968" t="s">
        <v>51</v>
      </c>
      <c r="H13" s="968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1"/>
      <c r="C14" s="750"/>
      <c r="D14" s="808">
        <v>1</v>
      </c>
      <c r="E14" s="965" t="s">
        <v>594</v>
      </c>
      <c r="F14" s="969"/>
      <c r="G14" s="969"/>
      <c r="H14" s="969"/>
      <c r="I14" s="969"/>
      <c r="J14" s="969"/>
      <c r="K14" s="969"/>
      <c r="L14" s="759"/>
      <c r="M14" s="810"/>
    </row>
    <row r="15" spans="1:32" ht="56.25">
      <c r="A15" s="771"/>
      <c r="C15" s="750"/>
      <c r="D15" s="808" t="s">
        <v>277</v>
      </c>
      <c r="E15" s="774" t="s">
        <v>434</v>
      </c>
      <c r="F15" s="774" t="s">
        <v>434</v>
      </c>
      <c r="G15" s="970" t="s">
        <v>434</v>
      </c>
      <c r="H15" s="971"/>
      <c r="I15" s="774" t="s">
        <v>434</v>
      </c>
      <c r="J15" s="854" t="s">
        <v>1404</v>
      </c>
      <c r="K15" s="864"/>
      <c r="L15" s="764" t="s">
        <v>595</v>
      </c>
      <c r="M15" s="810"/>
    </row>
    <row r="16" spans="1:32" ht="18.75">
      <c r="A16" s="771"/>
      <c r="B16" s="761">
        <v>3</v>
      </c>
      <c r="C16" s="750"/>
      <c r="D16" s="811">
        <v>2</v>
      </c>
      <c r="E16" s="972" t="s">
        <v>596</v>
      </c>
      <c r="F16" s="973"/>
      <c r="G16" s="973"/>
      <c r="H16" s="974"/>
      <c r="I16" s="974"/>
      <c r="J16" s="974" t="s">
        <v>434</v>
      </c>
      <c r="K16" s="974"/>
      <c r="L16" s="806"/>
      <c r="M16" s="810"/>
    </row>
    <row r="17" spans="1:15" ht="90" customHeight="1">
      <c r="A17" s="771"/>
      <c r="C17" s="975"/>
      <c r="D17" s="976" t="s">
        <v>597</v>
      </c>
      <c r="E17" s="977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978" t="str">
        <f>IF('Перечень тарифов'!J21="","наименование отсутствует","" &amp; 'Перечень тарифов'!J21 &amp; "")</f>
        <v>тариф на горячую воду</v>
      </c>
      <c r="G17" s="774"/>
      <c r="H17" s="863" t="s">
        <v>1266</v>
      </c>
      <c r="I17" s="855" t="s">
        <v>1267</v>
      </c>
      <c r="J17" s="854" t="s">
        <v>232</v>
      </c>
      <c r="K17" s="774" t="s">
        <v>434</v>
      </c>
      <c r="L17" s="954" t="s">
        <v>615</v>
      </c>
      <c r="M17" s="810"/>
    </row>
    <row r="18" spans="1:15" ht="18.75">
      <c r="A18" s="771"/>
      <c r="C18" s="975"/>
      <c r="D18" s="976"/>
      <c r="E18" s="977"/>
      <c r="F18" s="978"/>
      <c r="G18" s="812"/>
      <c r="H18" s="807" t="s">
        <v>258</v>
      </c>
      <c r="I18" s="778"/>
      <c r="J18" s="778"/>
      <c r="K18" s="776"/>
      <c r="L18" s="956"/>
      <c r="M18" s="810"/>
    </row>
    <row r="19" spans="1:15" ht="18.75">
      <c r="A19" s="771"/>
      <c r="B19" s="761">
        <v>3</v>
      </c>
      <c r="C19" s="750"/>
      <c r="D19" s="762" t="s">
        <v>50</v>
      </c>
      <c r="E19" s="965" t="s">
        <v>599</v>
      </c>
      <c r="F19" s="965"/>
      <c r="G19" s="965"/>
      <c r="H19" s="965"/>
      <c r="I19" s="965"/>
      <c r="J19" s="965"/>
      <c r="K19" s="965"/>
      <c r="L19" s="798"/>
      <c r="M19" s="810"/>
    </row>
    <row r="20" spans="1:15" ht="33.75">
      <c r="A20" s="771"/>
      <c r="C20" s="750"/>
      <c r="D20" s="808" t="s">
        <v>425</v>
      </c>
      <c r="E20" s="774" t="s">
        <v>434</v>
      </c>
      <c r="F20" s="774" t="s">
        <v>434</v>
      </c>
      <c r="G20" s="970" t="s">
        <v>434</v>
      </c>
      <c r="H20" s="971"/>
      <c r="I20" s="774" t="s">
        <v>434</v>
      </c>
      <c r="J20" s="774" t="s">
        <v>434</v>
      </c>
      <c r="K20" s="1107" t="s">
        <v>2148</v>
      </c>
      <c r="L20" s="764" t="s">
        <v>600</v>
      </c>
      <c r="M20" s="810"/>
    </row>
    <row r="21" spans="1:15" ht="18.75">
      <c r="A21" s="771"/>
      <c r="B21" s="761">
        <v>3</v>
      </c>
      <c r="C21" s="750"/>
      <c r="D21" s="762" t="s">
        <v>51</v>
      </c>
      <c r="E21" s="965" t="s">
        <v>601</v>
      </c>
      <c r="F21" s="965"/>
      <c r="G21" s="965"/>
      <c r="H21" s="965"/>
      <c r="I21" s="965"/>
      <c r="J21" s="965"/>
      <c r="K21" s="965"/>
      <c r="L21" s="798"/>
      <c r="M21" s="810"/>
    </row>
    <row r="22" spans="1:15" ht="67.5" customHeight="1">
      <c r="A22" s="771"/>
      <c r="C22" s="975"/>
      <c r="D22" s="976" t="s">
        <v>426</v>
      </c>
      <c r="E22" s="977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978" t="str">
        <f>IF('Перечень тарифов'!J21="","наименование отсутствует","" &amp; 'Перечень тарифов'!J21 &amp; "")</f>
        <v>тариф на горячую воду</v>
      </c>
      <c r="G22" s="774"/>
      <c r="H22" s="855" t="s">
        <v>2133</v>
      </c>
      <c r="I22" s="855" t="s">
        <v>1267</v>
      </c>
      <c r="J22" s="877">
        <v>62881.93</v>
      </c>
      <c r="K22" s="774" t="s">
        <v>434</v>
      </c>
      <c r="L22" s="954" t="s">
        <v>616</v>
      </c>
      <c r="M22" s="810"/>
    </row>
    <row r="23" spans="1:15" ht="18.75">
      <c r="A23" s="771"/>
      <c r="C23" s="975"/>
      <c r="D23" s="976"/>
      <c r="E23" s="977"/>
      <c r="F23" s="978"/>
      <c r="G23" s="812"/>
      <c r="H23" s="807" t="s">
        <v>258</v>
      </c>
      <c r="I23" s="775"/>
      <c r="J23" s="775"/>
      <c r="K23" s="776"/>
      <c r="L23" s="956"/>
      <c r="M23" s="810"/>
    </row>
    <row r="24" spans="1:15" ht="18.75">
      <c r="A24" s="771"/>
      <c r="C24" s="750"/>
      <c r="D24" s="762" t="s">
        <v>63</v>
      </c>
      <c r="E24" s="965" t="s">
        <v>602</v>
      </c>
      <c r="F24" s="965"/>
      <c r="G24" s="965"/>
      <c r="H24" s="965"/>
      <c r="I24" s="965"/>
      <c r="J24" s="965"/>
      <c r="K24" s="965"/>
      <c r="L24" s="798"/>
      <c r="M24" s="810"/>
    </row>
    <row r="25" spans="1:15" ht="78.75" customHeight="1">
      <c r="A25" s="771"/>
      <c r="C25" s="975"/>
      <c r="D25" s="979" t="s">
        <v>427</v>
      </c>
      <c r="E25" s="977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5" s="978" t="str">
        <f>IF('Перечень тарифов'!J21="","наименование отсутствует","" &amp; 'Перечень тарифов'!J21 &amp; "")</f>
        <v>тариф на горячую воду</v>
      </c>
      <c r="G25" s="774"/>
      <c r="H25" s="863" t="s">
        <v>2133</v>
      </c>
      <c r="I25" s="855" t="s">
        <v>1267</v>
      </c>
      <c r="J25" s="877">
        <v>42</v>
      </c>
      <c r="K25" s="774" t="s">
        <v>434</v>
      </c>
      <c r="L25" s="954" t="s">
        <v>617</v>
      </c>
      <c r="M25" s="810"/>
    </row>
    <row r="26" spans="1:15" ht="18.75">
      <c r="A26" s="771"/>
      <c r="C26" s="975"/>
      <c r="D26" s="980"/>
      <c r="E26" s="977"/>
      <c r="F26" s="978"/>
      <c r="G26" s="812"/>
      <c r="H26" s="807" t="s">
        <v>258</v>
      </c>
      <c r="I26" s="775"/>
      <c r="J26" s="775"/>
      <c r="K26" s="776"/>
      <c r="L26" s="956"/>
      <c r="M26" s="810"/>
    </row>
    <row r="27" spans="1:15" ht="26.1" customHeight="1">
      <c r="A27" s="771"/>
      <c r="C27" s="750"/>
      <c r="D27" s="762" t="s">
        <v>64</v>
      </c>
      <c r="E27" s="965" t="s">
        <v>618</v>
      </c>
      <c r="F27" s="965"/>
      <c r="G27" s="965"/>
      <c r="H27" s="965"/>
      <c r="I27" s="965"/>
      <c r="J27" s="965"/>
      <c r="K27" s="965"/>
      <c r="L27" s="798"/>
      <c r="M27" s="810"/>
    </row>
    <row r="28" spans="1:15" ht="112.5" customHeight="1">
      <c r="A28" s="771"/>
      <c r="C28" s="975"/>
      <c r="D28" s="979" t="s">
        <v>428</v>
      </c>
      <c r="E28" s="977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8" s="978" t="str">
        <f>IF('Перечень тарифов'!J21="","наименование отсутствует","" &amp; 'Перечень тарифов'!J21 &amp; "")</f>
        <v>тариф на горячую воду</v>
      </c>
      <c r="G28" s="774"/>
      <c r="H28" s="863" t="s">
        <v>2133</v>
      </c>
      <c r="I28" s="855" t="s">
        <v>1267</v>
      </c>
      <c r="J28" s="877">
        <v>0</v>
      </c>
      <c r="K28" s="774" t="s">
        <v>434</v>
      </c>
      <c r="L28" s="954" t="s">
        <v>619</v>
      </c>
      <c r="M28" s="810"/>
      <c r="O28" s="767" t="s">
        <v>539</v>
      </c>
    </row>
    <row r="29" spans="1:15" ht="18.75">
      <c r="A29" s="771"/>
      <c r="C29" s="975"/>
      <c r="D29" s="980"/>
      <c r="E29" s="977"/>
      <c r="F29" s="978"/>
      <c r="G29" s="812"/>
      <c r="H29" s="807" t="s">
        <v>258</v>
      </c>
      <c r="I29" s="775"/>
      <c r="J29" s="775"/>
      <c r="K29" s="776"/>
      <c r="L29" s="956"/>
      <c r="M29" s="810"/>
    </row>
    <row r="30" spans="1:15" ht="25.5" customHeight="1">
      <c r="A30" s="771"/>
      <c r="B30" s="761">
        <v>3</v>
      </c>
      <c r="C30" s="750"/>
      <c r="D30" s="762" t="s">
        <v>169</v>
      </c>
      <c r="E30" s="965" t="s">
        <v>620</v>
      </c>
      <c r="F30" s="965"/>
      <c r="G30" s="965"/>
      <c r="H30" s="965"/>
      <c r="I30" s="965"/>
      <c r="J30" s="965"/>
      <c r="K30" s="965"/>
      <c r="L30" s="798"/>
      <c r="M30" s="810"/>
    </row>
    <row r="31" spans="1:15" ht="112.5" customHeight="1">
      <c r="A31" s="771"/>
      <c r="C31" s="975"/>
      <c r="D31" s="979" t="s">
        <v>603</v>
      </c>
      <c r="E31" s="977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1" s="978" t="str">
        <f>IF('Перечень тарифов'!J21="","наименование отсутствует","" &amp; 'Перечень тарифов'!J21 &amp; "")</f>
        <v>тариф на горячую воду</v>
      </c>
      <c r="G31" s="774"/>
      <c r="H31" s="863" t="s">
        <v>2133</v>
      </c>
      <c r="I31" s="855" t="s">
        <v>1267</v>
      </c>
      <c r="J31" s="877">
        <v>0</v>
      </c>
      <c r="K31" s="774" t="s">
        <v>434</v>
      </c>
      <c r="L31" s="954" t="s">
        <v>621</v>
      </c>
      <c r="M31" s="810"/>
    </row>
    <row r="32" spans="1:15" ht="18.75">
      <c r="A32" s="771"/>
      <c r="C32" s="975"/>
      <c r="D32" s="980"/>
      <c r="E32" s="977"/>
      <c r="F32" s="978"/>
      <c r="G32" s="812"/>
      <c r="H32" s="807" t="s">
        <v>258</v>
      </c>
      <c r="I32" s="775"/>
      <c r="J32" s="775"/>
      <c r="K32" s="776"/>
      <c r="L32" s="956"/>
      <c r="M32" s="810"/>
    </row>
    <row r="33" spans="1:15" s="760" customFormat="1" ht="3" customHeight="1">
      <c r="A33" s="771"/>
      <c r="D33" s="814"/>
      <c r="E33" s="814"/>
      <c r="F33" s="814"/>
      <c r="G33" s="814"/>
      <c r="H33" s="814"/>
      <c r="I33" s="814"/>
      <c r="J33" s="814"/>
      <c r="K33" s="814"/>
      <c r="L33" s="814"/>
      <c r="N33" s="773"/>
      <c r="O33" s="773"/>
    </row>
    <row r="34" spans="1:15" ht="24.75" customHeight="1">
      <c r="D34" s="777">
        <v>1</v>
      </c>
      <c r="E34" s="944" t="s">
        <v>699</v>
      </c>
      <c r="F34" s="944"/>
      <c r="G34" s="944"/>
      <c r="H34" s="944"/>
      <c r="I34" s="944"/>
      <c r="J34" s="944"/>
      <c r="K34" s="944"/>
      <c r="L34" s="944"/>
    </row>
  </sheetData>
  <sheetProtection password="FA9C" sheet="1" objects="1" scenarios="1" formatColumns="0" formatRows="0"/>
  <mergeCells count="48">
    <mergeCell ref="E34:L34"/>
    <mergeCell ref="E30:K30"/>
    <mergeCell ref="C31:C32"/>
    <mergeCell ref="D31:D32"/>
    <mergeCell ref="E31:E32"/>
    <mergeCell ref="F31:F32"/>
    <mergeCell ref="L31:L32"/>
    <mergeCell ref="L28:L29"/>
    <mergeCell ref="L22:L23"/>
    <mergeCell ref="E24:K24"/>
    <mergeCell ref="C25:C26"/>
    <mergeCell ref="D25:D26"/>
    <mergeCell ref="E25:E26"/>
    <mergeCell ref="F25:F26"/>
    <mergeCell ref="L25:L26"/>
    <mergeCell ref="E27:K27"/>
    <mergeCell ref="C28:C29"/>
    <mergeCell ref="D28:D29"/>
    <mergeCell ref="E28:E29"/>
    <mergeCell ref="F28:F29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decimal" allowBlank="1" showErrorMessage="1" errorTitle="Ошибка" error="Допускается ввод только действительных чисел!" sqref="J31 J28 J25 J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1:I31 H28:I28 H25:I25 H22:I22 H17:I17"/>
    <dataValidation type="textLength" operator="lessThanOrEqual" allowBlank="1" showInputMessage="1" showErrorMessage="1" errorTitle="Ошибка" error="Допускается ввод не более 900 символов!" sqref="L31 L28 L25 L22 L16:L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26fa26bf-b260-43f0-99e6-185178f3c5a3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45" t="s">
        <v>460</v>
      </c>
      <c r="G2" s="946"/>
      <c r="H2" s="947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1" t="s">
        <v>430</v>
      </c>
      <c r="G4" s="931"/>
      <c r="H4" s="931"/>
      <c r="I4" s="948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48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26.04.2022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49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49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49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49"/>
      <c r="B11" s="949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49"/>
      <c r="B12" s="949"/>
      <c r="C12" s="949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49"/>
      <c r="B13" s="949"/>
      <c r="C13" s="949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950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49"/>
      <c r="B14" s="949"/>
      <c r="C14" s="949"/>
      <c r="D14" s="440"/>
      <c r="F14" s="434"/>
      <c r="G14" s="159" t="s">
        <v>4</v>
      </c>
      <c r="H14" s="439"/>
      <c r="I14" s="950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49"/>
      <c r="B15" s="949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49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44" t="s">
        <v>554</v>
      </c>
      <c r="H19" s="944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45" t="s">
        <v>622</v>
      </c>
      <c r="M5" s="946"/>
      <c r="N5" s="946"/>
      <c r="O5" s="946"/>
      <c r="P5" s="946"/>
      <c r="Q5" s="946"/>
      <c r="R5" s="946"/>
      <c r="S5" s="946"/>
      <c r="T5" s="946"/>
      <c r="U5" s="947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20" customFormat="1" ht="6" hidden="1">
      <c r="G7" s="842"/>
      <c r="H7" s="842"/>
      <c r="L7" s="819"/>
      <c r="M7" s="818"/>
      <c r="N7" s="817"/>
      <c r="O7" s="991"/>
      <c r="P7" s="991"/>
      <c r="Q7" s="991"/>
      <c r="R7" s="991"/>
      <c r="S7" s="991"/>
      <c r="T7" s="991"/>
      <c r="U7" s="991"/>
      <c r="V7" s="991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34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957" t="str">
        <f>IF(datePr_ch="",IF(datePr="","",datePr),datePr_ch)</f>
        <v>26.04.2022</v>
      </c>
      <c r="P8" s="957"/>
      <c r="Q8" s="957"/>
      <c r="R8" s="957"/>
      <c r="S8" s="957"/>
      <c r="T8" s="957"/>
      <c r="U8" s="957"/>
      <c r="V8" s="957"/>
      <c r="W8" s="876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957" t="str">
        <f>IF(numberPr_ch="",IF(numberPr="","",numberPr),numberPr_ch)</f>
        <v>151</v>
      </c>
      <c r="P9" s="957"/>
      <c r="Q9" s="957"/>
      <c r="R9" s="957"/>
      <c r="S9" s="957"/>
      <c r="T9" s="957"/>
      <c r="U9" s="957"/>
      <c r="V9" s="957"/>
      <c r="W9" s="876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20" customFormat="1" ht="6" hidden="1">
      <c r="G10" s="842"/>
      <c r="H10" s="842"/>
      <c r="L10" s="819"/>
      <c r="M10" s="818"/>
      <c r="N10" s="817"/>
      <c r="O10" s="991"/>
      <c r="P10" s="991"/>
      <c r="Q10" s="991"/>
      <c r="R10" s="991"/>
      <c r="S10" s="991"/>
      <c r="T10" s="991"/>
      <c r="U10" s="991"/>
      <c r="V10" s="991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34" s="237" customFormat="1" ht="15.75" hidden="1" customHeight="1">
      <c r="G11" s="236"/>
      <c r="H11" s="236"/>
      <c r="L11" s="987"/>
      <c r="M11" s="987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990"/>
      <c r="P12" s="990"/>
      <c r="Q12" s="990"/>
      <c r="R12" s="990"/>
      <c r="S12" s="990"/>
      <c r="T12" s="990"/>
      <c r="U12" s="990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31" t="s">
        <v>430</v>
      </c>
      <c r="M13" s="931"/>
      <c r="N13" s="931"/>
      <c r="O13" s="931"/>
      <c r="P13" s="931"/>
      <c r="Q13" s="931"/>
      <c r="R13" s="931"/>
      <c r="S13" s="931"/>
      <c r="T13" s="931"/>
      <c r="U13" s="931"/>
      <c r="V13" s="931"/>
      <c r="W13" s="931" t="s">
        <v>431</v>
      </c>
    </row>
    <row r="14" spans="7:34" ht="15" customHeight="1">
      <c r="J14" s="83"/>
      <c r="K14" s="83"/>
      <c r="L14" s="931" t="s">
        <v>82</v>
      </c>
      <c r="M14" s="931" t="s">
        <v>383</v>
      </c>
      <c r="N14" s="931"/>
      <c r="O14" s="1000" t="s">
        <v>439</v>
      </c>
      <c r="P14" s="1000"/>
      <c r="Q14" s="1000"/>
      <c r="R14" s="1000"/>
      <c r="S14" s="1000"/>
      <c r="T14" s="1000"/>
      <c r="U14" s="931" t="s">
        <v>319</v>
      </c>
      <c r="V14" s="988" t="s">
        <v>258</v>
      </c>
      <c r="W14" s="931"/>
    </row>
    <row r="15" spans="7:34" ht="14.25" customHeight="1">
      <c r="J15" s="83"/>
      <c r="K15" s="83"/>
      <c r="L15" s="931"/>
      <c r="M15" s="931"/>
      <c r="N15" s="931"/>
      <c r="O15" s="235" t="s">
        <v>440</v>
      </c>
      <c r="P15" s="983" t="s">
        <v>254</v>
      </c>
      <c r="Q15" s="983"/>
      <c r="R15" s="933" t="s">
        <v>441</v>
      </c>
      <c r="S15" s="933"/>
      <c r="T15" s="933"/>
      <c r="U15" s="931"/>
      <c r="V15" s="988"/>
      <c r="W15" s="931"/>
    </row>
    <row r="16" spans="7:34" ht="33.75" customHeight="1">
      <c r="J16" s="83"/>
      <c r="K16" s="83"/>
      <c r="L16" s="931"/>
      <c r="M16" s="931"/>
      <c r="N16" s="931"/>
      <c r="O16" s="396" t="s">
        <v>442</v>
      </c>
      <c r="P16" s="397" t="s">
        <v>443</v>
      </c>
      <c r="Q16" s="397" t="s">
        <v>366</v>
      </c>
      <c r="R16" s="398" t="s">
        <v>257</v>
      </c>
      <c r="S16" s="984" t="s">
        <v>256</v>
      </c>
      <c r="T16" s="984"/>
      <c r="U16" s="931"/>
      <c r="V16" s="988"/>
      <c r="W16" s="931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989">
        <f ca="1">OFFSET(S17,0,-1)+1</f>
        <v>7</v>
      </c>
      <c r="T17" s="989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981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99"/>
      <c r="P18" s="999"/>
      <c r="Q18" s="999"/>
      <c r="R18" s="999"/>
      <c r="S18" s="999"/>
      <c r="T18" s="999"/>
      <c r="U18" s="999"/>
      <c r="V18" s="999"/>
      <c r="W18" s="656" t="s">
        <v>627</v>
      </c>
    </row>
    <row r="19" spans="1:35" ht="22.5">
      <c r="A19" s="981"/>
      <c r="B19" s="981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993"/>
      <c r="P19" s="993"/>
      <c r="Q19" s="993"/>
      <c r="R19" s="993"/>
      <c r="S19" s="993"/>
      <c r="T19" s="993"/>
      <c r="U19" s="993"/>
      <c r="V19" s="993"/>
      <c r="W19" s="509" t="s">
        <v>449</v>
      </c>
    </row>
    <row r="20" spans="1:35" ht="45">
      <c r="A20" s="981"/>
      <c r="B20" s="981"/>
      <c r="C20" s="981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560</v>
      </c>
      <c r="N20" s="264"/>
      <c r="O20" s="993"/>
      <c r="P20" s="993"/>
      <c r="Q20" s="993"/>
      <c r="R20" s="993"/>
      <c r="S20" s="993"/>
      <c r="T20" s="993"/>
      <c r="U20" s="993"/>
      <c r="V20" s="993"/>
      <c r="W20" s="509" t="s">
        <v>561</v>
      </c>
      <c r="AA20" s="290"/>
    </row>
    <row r="21" spans="1:35" ht="33.75">
      <c r="A21" s="981"/>
      <c r="B21" s="981"/>
      <c r="C21" s="981"/>
      <c r="D21" s="981">
        <v>1</v>
      </c>
      <c r="E21" s="584"/>
      <c r="F21" s="583"/>
      <c r="G21" s="583"/>
      <c r="H21" s="990"/>
      <c r="I21" s="998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992"/>
      <c r="P21" s="992"/>
      <c r="Q21" s="992"/>
      <c r="R21" s="992"/>
      <c r="S21" s="992"/>
      <c r="T21" s="992"/>
      <c r="U21" s="992"/>
      <c r="V21" s="992"/>
      <c r="W21" s="509" t="s">
        <v>575</v>
      </c>
      <c r="AA21" s="290"/>
    </row>
    <row r="22" spans="1:35" ht="33.75">
      <c r="A22" s="981"/>
      <c r="B22" s="981"/>
      <c r="C22" s="981"/>
      <c r="D22" s="981"/>
      <c r="E22" s="982" t="s">
        <v>83</v>
      </c>
      <c r="F22" s="581"/>
      <c r="G22" s="583"/>
      <c r="H22" s="990"/>
      <c r="I22" s="998"/>
      <c r="J22" s="990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995"/>
      <c r="P22" s="995"/>
      <c r="Q22" s="995"/>
      <c r="R22" s="995"/>
      <c r="S22" s="995"/>
      <c r="T22" s="995"/>
      <c r="U22" s="995"/>
      <c r="V22" s="996"/>
      <c r="W22" s="509" t="s">
        <v>450</v>
      </c>
      <c r="Y22" s="290" t="str">
        <f>strCheckUnique(Z22:Z25)</f>
        <v/>
      </c>
      <c r="AA22" s="290"/>
    </row>
    <row r="23" spans="1:35" ht="156" customHeight="1">
      <c r="A23" s="981"/>
      <c r="B23" s="981"/>
      <c r="C23" s="981"/>
      <c r="D23" s="981"/>
      <c r="E23" s="982"/>
      <c r="F23" s="646">
        <v>1</v>
      </c>
      <c r="G23" s="581"/>
      <c r="H23" s="990"/>
      <c r="I23" s="998"/>
      <c r="J23" s="990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7"/>
      <c r="N23" s="997"/>
      <c r="O23" s="187"/>
      <c r="P23" s="187"/>
      <c r="Q23" s="187"/>
      <c r="R23" s="985"/>
      <c r="S23" s="986" t="s">
        <v>74</v>
      </c>
      <c r="T23" s="985"/>
      <c r="U23" s="986" t="s">
        <v>75</v>
      </c>
      <c r="V23" s="629"/>
      <c r="W23" s="954" t="s">
        <v>629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981"/>
      <c r="B24" s="981"/>
      <c r="C24" s="981"/>
      <c r="D24" s="981"/>
      <c r="E24" s="982"/>
      <c r="F24" s="646"/>
      <c r="G24" s="581"/>
      <c r="H24" s="990"/>
      <c r="I24" s="998"/>
      <c r="J24" s="990"/>
      <c r="K24" s="316"/>
      <c r="L24" s="166"/>
      <c r="M24" s="196"/>
      <c r="N24" s="997"/>
      <c r="O24" s="277"/>
      <c r="P24" s="274"/>
      <c r="Q24" s="275" t="str">
        <f>R23 &amp; "-" &amp; T23</f>
        <v>-</v>
      </c>
      <c r="R24" s="985"/>
      <c r="S24" s="986"/>
      <c r="T24" s="994"/>
      <c r="U24" s="986"/>
      <c r="V24" s="629"/>
      <c r="W24" s="955"/>
      <c r="AA24" s="290"/>
    </row>
    <row r="25" spans="1:35" customFormat="1" ht="15" customHeight="1">
      <c r="A25" s="981"/>
      <c r="B25" s="981"/>
      <c r="C25" s="981"/>
      <c r="D25" s="981"/>
      <c r="E25" s="982"/>
      <c r="F25" s="585"/>
      <c r="G25" s="583"/>
      <c r="H25" s="990"/>
      <c r="I25" s="998"/>
      <c r="J25" s="990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56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981"/>
      <c r="B26" s="981"/>
      <c r="C26" s="981"/>
      <c r="D26" s="981"/>
      <c r="E26" s="584"/>
      <c r="F26" s="585"/>
      <c r="G26" s="583"/>
      <c r="H26" s="990"/>
      <c r="I26" s="998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981"/>
      <c r="B27" s="981"/>
      <c r="C27" s="981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981"/>
      <c r="B28" s="981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981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44" t="s">
        <v>700</v>
      </c>
      <c r="N32" s="944"/>
      <c r="O32" s="944"/>
      <c r="P32" s="944"/>
      <c r="Q32" s="944"/>
      <c r="R32" s="944"/>
      <c r="S32" s="944"/>
      <c r="T32" s="944"/>
      <c r="U32" s="944"/>
      <c r="V32" s="944"/>
    </row>
  </sheetData>
  <sheetProtection password="FA9C" sheet="1" objects="1" scenarios="1" formatColumns="0" formatRows="0"/>
  <dataConsolidate leftLabels="1" link="1"/>
  <mergeCells count="39"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N14:N16"/>
    <mergeCell ref="U14:U16"/>
    <mergeCell ref="D21:D26"/>
    <mergeCell ref="A18:A29"/>
    <mergeCell ref="B19:B28"/>
    <mergeCell ref="C20:C27"/>
    <mergeCell ref="E22:E2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45" t="s">
        <v>460</v>
      </c>
      <c r="G2" s="946"/>
      <c r="H2" s="947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1" t="s">
        <v>430</v>
      </c>
      <c r="G4" s="931"/>
      <c r="H4" s="931"/>
      <c r="I4" s="948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48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26.04.2022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49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49"/>
      <c r="B9" s="292"/>
      <c r="C9" s="292"/>
      <c r="D9" s="292"/>
      <c r="F9" s="430" t="str">
        <f>"3." &amp;mergeValue(A9)</f>
        <v>3.1</v>
      </c>
      <c r="G9" s="512" t="s">
        <v>464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49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49"/>
      <c r="B11" s="949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49"/>
      <c r="B12" s="949"/>
      <c r="C12" s="949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 t="str">
        <f>IF(Территории!H13="","","" &amp; Территории!H13 &amp; "")</f>
        <v>город Нижний Новгород</v>
      </c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49"/>
      <c r="B13" s="949"/>
      <c r="C13" s="949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 t="str">
        <f>IF(Территории!R14="","","" &amp; Территории!R14 &amp; "")</f>
        <v>город Нижний Новгород (22701000)</v>
      </c>
      <c r="I13" s="88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44" t="s">
        <v>554</v>
      </c>
      <c r="H15" s="944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abSelected="1" topLeftCell="EE4" zoomScaleNormal="100" workbookViewId="0">
      <selection activeCell="EW23" sqref="EW23:EW24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hidden="1" customWidth="1"/>
    <col min="17" max="18" width="23.7109375" style="600" hidden="1" customWidth="1"/>
    <col min="19" max="23" width="23.7109375" style="600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3" hidden="1" customWidth="1"/>
    <col min="30" max="30" width="20.7109375" style="823" hidden="1" customWidth="1"/>
    <col min="31" max="32" width="23.7109375" style="823" hidden="1" customWidth="1"/>
    <col min="33" max="37" width="23.7109375" style="823" customWidth="1"/>
    <col min="38" max="38" width="1.7109375" style="823" hidden="1" customWidth="1"/>
    <col min="39" max="39" width="11.7109375" style="823" customWidth="1"/>
    <col min="40" max="40" width="3.7109375" style="823" customWidth="1"/>
    <col min="41" max="41" width="11.7109375" style="823" customWidth="1"/>
    <col min="42" max="42" width="8.5703125" style="823" customWidth="1"/>
    <col min="43" max="43" width="1.7109375" style="823" hidden="1" customWidth="1"/>
    <col min="44" max="44" width="20.7109375" style="823" hidden="1" customWidth="1"/>
    <col min="45" max="46" width="23.7109375" style="823" hidden="1" customWidth="1"/>
    <col min="47" max="51" width="23.7109375" style="823" customWidth="1"/>
    <col min="52" max="52" width="1.7109375" style="823" hidden="1" customWidth="1"/>
    <col min="53" max="53" width="11.7109375" style="823" customWidth="1"/>
    <col min="54" max="54" width="3.7109375" style="823" customWidth="1"/>
    <col min="55" max="55" width="11.7109375" style="823" customWidth="1"/>
    <col min="56" max="56" width="8.5703125" style="823" customWidth="1"/>
    <col min="57" max="57" width="1.7109375" style="823" hidden="1" customWidth="1"/>
    <col min="58" max="58" width="20.7109375" style="823" hidden="1" customWidth="1"/>
    <col min="59" max="60" width="23.7109375" style="823" hidden="1" customWidth="1"/>
    <col min="61" max="65" width="23.7109375" style="823" customWidth="1"/>
    <col min="66" max="66" width="1.7109375" style="823" hidden="1" customWidth="1"/>
    <col min="67" max="67" width="11.7109375" style="823" customWidth="1"/>
    <col min="68" max="68" width="3.7109375" style="823" customWidth="1"/>
    <col min="69" max="69" width="11.7109375" style="823" customWidth="1"/>
    <col min="70" max="70" width="8.5703125" style="823" customWidth="1"/>
    <col min="71" max="71" width="1.7109375" style="823" hidden="1" customWidth="1"/>
    <col min="72" max="72" width="20.7109375" style="823" hidden="1" customWidth="1"/>
    <col min="73" max="74" width="23.7109375" style="823" hidden="1" customWidth="1"/>
    <col min="75" max="79" width="23.7109375" style="823" customWidth="1"/>
    <col min="80" max="80" width="1.7109375" style="823" hidden="1" customWidth="1"/>
    <col min="81" max="81" width="11.7109375" style="823" customWidth="1"/>
    <col min="82" max="82" width="3.7109375" style="823" customWidth="1"/>
    <col min="83" max="83" width="11.7109375" style="823" customWidth="1"/>
    <col min="84" max="84" width="8.5703125" style="823" customWidth="1"/>
    <col min="85" max="85" width="1.7109375" style="823" hidden="1" customWidth="1"/>
    <col min="86" max="86" width="20.7109375" style="823" hidden="1" customWidth="1"/>
    <col min="87" max="88" width="23.7109375" style="823" hidden="1" customWidth="1"/>
    <col min="89" max="93" width="23.7109375" style="823" customWidth="1"/>
    <col min="94" max="94" width="1.7109375" style="823" hidden="1" customWidth="1"/>
    <col min="95" max="95" width="11.7109375" style="823" customWidth="1"/>
    <col min="96" max="96" width="3.7109375" style="823" customWidth="1"/>
    <col min="97" max="97" width="11.7109375" style="823" customWidth="1"/>
    <col min="98" max="98" width="8.5703125" style="823" customWidth="1"/>
    <col min="99" max="99" width="1.7109375" style="823" hidden="1" customWidth="1"/>
    <col min="100" max="100" width="20.7109375" style="823" hidden="1" customWidth="1"/>
    <col min="101" max="102" width="23.7109375" style="823" hidden="1" customWidth="1"/>
    <col min="103" max="107" width="23.7109375" style="823" customWidth="1"/>
    <col min="108" max="108" width="1.7109375" style="823" hidden="1" customWidth="1"/>
    <col min="109" max="109" width="11.7109375" style="823" customWidth="1"/>
    <col min="110" max="110" width="3.7109375" style="823" customWidth="1"/>
    <col min="111" max="111" width="11.7109375" style="823" customWidth="1"/>
    <col min="112" max="112" width="8.5703125" style="823" customWidth="1"/>
    <col min="113" max="113" width="1.7109375" style="823" hidden="1" customWidth="1"/>
    <col min="114" max="114" width="20.7109375" style="823" hidden="1" customWidth="1"/>
    <col min="115" max="116" width="23.7109375" style="823" hidden="1" customWidth="1"/>
    <col min="117" max="121" width="23.7109375" style="823" customWidth="1"/>
    <col min="122" max="122" width="1.7109375" style="823" hidden="1" customWidth="1"/>
    <col min="123" max="123" width="11.7109375" style="823" customWidth="1"/>
    <col min="124" max="124" width="3.7109375" style="823" customWidth="1"/>
    <col min="125" max="125" width="11.7109375" style="823" customWidth="1"/>
    <col min="126" max="126" width="8.5703125" style="823" customWidth="1"/>
    <col min="127" max="127" width="1.7109375" style="823" hidden="1" customWidth="1"/>
    <col min="128" max="128" width="20.7109375" style="823" hidden="1" customWidth="1"/>
    <col min="129" max="130" width="23.7109375" style="823" hidden="1" customWidth="1"/>
    <col min="131" max="135" width="23.7109375" style="823" customWidth="1"/>
    <col min="136" max="136" width="1.7109375" style="823" hidden="1" customWidth="1"/>
    <col min="137" max="137" width="11.7109375" style="823" customWidth="1"/>
    <col min="138" max="138" width="3.7109375" style="823" customWidth="1"/>
    <col min="139" max="139" width="11.7109375" style="823" customWidth="1"/>
    <col min="140" max="140" width="8.5703125" style="823" customWidth="1"/>
    <col min="141" max="141" width="1.7109375" style="823" hidden="1" customWidth="1"/>
    <col min="142" max="142" width="20.7109375" style="823" hidden="1" customWidth="1"/>
    <col min="143" max="144" width="23.7109375" style="823" hidden="1" customWidth="1"/>
    <col min="145" max="149" width="23.7109375" style="823" customWidth="1"/>
    <col min="150" max="150" width="1.7109375" style="823" hidden="1" customWidth="1"/>
    <col min="151" max="151" width="11.7109375" style="823" customWidth="1"/>
    <col min="152" max="152" width="3.7109375" style="823" customWidth="1"/>
    <col min="153" max="153" width="11.7109375" style="823" customWidth="1"/>
    <col min="154" max="154" width="8.5703125" style="823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45" t="s">
        <v>622</v>
      </c>
      <c r="M5" s="946"/>
      <c r="N5" s="946"/>
      <c r="O5" s="946"/>
      <c r="P5" s="946"/>
      <c r="Q5" s="946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7"/>
      <c r="AC5" s="1133"/>
      <c r="AD5" s="1133"/>
      <c r="AE5" s="1133"/>
      <c r="AF5" s="1133"/>
      <c r="AG5" s="1133"/>
      <c r="AH5" s="1133"/>
      <c r="AI5" s="1133"/>
      <c r="AJ5" s="1133"/>
      <c r="AK5" s="1133"/>
      <c r="AL5" s="1133"/>
      <c r="AM5" s="1133"/>
      <c r="AN5" s="1133"/>
      <c r="AO5" s="1133"/>
      <c r="AP5" s="1133"/>
      <c r="AQ5" s="1133"/>
      <c r="AR5" s="1133"/>
      <c r="AS5" s="1133"/>
      <c r="AT5" s="1133"/>
      <c r="AU5" s="1133"/>
      <c r="AV5" s="1133"/>
      <c r="AW5" s="1133"/>
      <c r="AX5" s="1133"/>
      <c r="AY5" s="1133"/>
      <c r="AZ5" s="1133"/>
      <c r="BA5" s="1133"/>
      <c r="BB5" s="1133"/>
      <c r="BC5" s="1133"/>
      <c r="BD5" s="1133"/>
      <c r="BE5" s="1133"/>
      <c r="BF5" s="1133"/>
      <c r="BG5" s="1133"/>
      <c r="BH5" s="1133"/>
      <c r="BI5" s="1133"/>
      <c r="BJ5" s="1133"/>
      <c r="BK5" s="1133"/>
      <c r="BL5" s="1133"/>
      <c r="BM5" s="1133"/>
      <c r="BN5" s="1133"/>
      <c r="BO5" s="1133"/>
      <c r="BP5" s="1133"/>
      <c r="BQ5" s="1133"/>
      <c r="BR5" s="1133"/>
      <c r="BS5" s="1133"/>
      <c r="BT5" s="1133"/>
      <c r="BU5" s="1133"/>
      <c r="BV5" s="1133"/>
      <c r="BW5" s="1133"/>
      <c r="BX5" s="1133"/>
      <c r="BY5" s="1133"/>
      <c r="BZ5" s="1133"/>
      <c r="CA5" s="1133"/>
      <c r="CB5" s="1133"/>
      <c r="CC5" s="1133"/>
      <c r="CD5" s="1133"/>
      <c r="CE5" s="1133"/>
      <c r="CF5" s="1133"/>
      <c r="CG5" s="1133"/>
      <c r="CH5" s="1133"/>
      <c r="CI5" s="1133"/>
      <c r="CJ5" s="1133"/>
      <c r="CK5" s="1133"/>
      <c r="CL5" s="1133"/>
      <c r="CM5" s="1133"/>
      <c r="CN5" s="1133"/>
      <c r="CO5" s="1133"/>
      <c r="CP5" s="1133"/>
      <c r="CQ5" s="1133"/>
      <c r="CR5" s="1133"/>
      <c r="CS5" s="1133"/>
      <c r="CT5" s="1133"/>
      <c r="CU5" s="1133"/>
      <c r="CV5" s="1133"/>
      <c r="CW5" s="1133"/>
      <c r="CX5" s="1133"/>
      <c r="CY5" s="1133"/>
      <c r="CZ5" s="1133"/>
      <c r="DA5" s="1133"/>
      <c r="DB5" s="1133"/>
      <c r="DC5" s="1133"/>
      <c r="DD5" s="1133"/>
      <c r="DE5" s="1133"/>
      <c r="DF5" s="1133"/>
      <c r="DG5" s="1133"/>
      <c r="DH5" s="1133"/>
      <c r="DI5" s="1133"/>
      <c r="DJ5" s="1133"/>
      <c r="DK5" s="1133"/>
      <c r="DL5" s="1133"/>
      <c r="DM5" s="1133"/>
      <c r="DN5" s="1133"/>
      <c r="DO5" s="1133"/>
      <c r="DP5" s="1133"/>
      <c r="DQ5" s="1133"/>
      <c r="DR5" s="1133"/>
      <c r="DS5" s="1133"/>
      <c r="DT5" s="1133"/>
      <c r="DU5" s="1133"/>
      <c r="DV5" s="1133"/>
      <c r="DW5" s="1133"/>
      <c r="DX5" s="1133"/>
      <c r="DY5" s="1133"/>
      <c r="DZ5" s="1133"/>
      <c r="EA5" s="1133"/>
      <c r="EB5" s="1133"/>
      <c r="EC5" s="1133"/>
      <c r="ED5" s="1133"/>
      <c r="EE5" s="1133"/>
      <c r="EF5" s="1133"/>
      <c r="EG5" s="1133"/>
      <c r="EH5" s="1133"/>
      <c r="EI5" s="1133"/>
      <c r="EJ5" s="1133"/>
      <c r="EK5" s="1133"/>
      <c r="EL5" s="1133"/>
      <c r="EM5" s="1133"/>
      <c r="EN5" s="1133"/>
      <c r="EO5" s="1133"/>
      <c r="EP5" s="1133"/>
      <c r="EQ5" s="1133"/>
      <c r="ER5" s="1133"/>
      <c r="ES5" s="1133"/>
      <c r="ET5" s="1133"/>
      <c r="EU5" s="1133"/>
      <c r="EV5" s="1133"/>
      <c r="EW5" s="1133"/>
      <c r="EX5" s="1133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20" customFormat="1" ht="6" hidden="1">
      <c r="G7" s="842"/>
      <c r="H7" s="842"/>
      <c r="L7" s="819"/>
      <c r="M7" s="730"/>
      <c r="N7" s="729"/>
      <c r="O7" s="729"/>
      <c r="P7" s="1005"/>
      <c r="Q7" s="1005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  <c r="AH7" s="1005"/>
      <c r="AI7" s="1005"/>
      <c r="AJ7" s="1005"/>
      <c r="AK7" s="1005"/>
      <c r="AL7" s="1005"/>
      <c r="AM7" s="1005"/>
      <c r="AN7" s="1005"/>
      <c r="AO7" s="1005"/>
      <c r="AP7" s="1005"/>
      <c r="AQ7" s="1005"/>
      <c r="AR7" s="1005"/>
      <c r="AS7" s="1005"/>
      <c r="AT7" s="1005"/>
      <c r="AU7" s="1005"/>
      <c r="AV7" s="1005"/>
      <c r="AW7" s="1005"/>
      <c r="AX7" s="1005"/>
      <c r="AY7" s="1005"/>
      <c r="AZ7" s="1005"/>
      <c r="BA7" s="1005"/>
      <c r="BB7" s="1005"/>
      <c r="BC7" s="1005"/>
      <c r="BD7" s="1005"/>
      <c r="BE7" s="1005"/>
      <c r="BF7" s="1005"/>
      <c r="BG7" s="1005"/>
      <c r="BH7" s="1005"/>
      <c r="BI7" s="1005"/>
      <c r="BJ7" s="1005"/>
      <c r="BK7" s="1005"/>
      <c r="BL7" s="1005"/>
      <c r="BM7" s="1005"/>
      <c r="BN7" s="1005"/>
      <c r="BO7" s="1005"/>
      <c r="BP7" s="1005"/>
      <c r="BQ7" s="1005"/>
      <c r="BR7" s="1005"/>
      <c r="BS7" s="1005"/>
      <c r="BT7" s="1005"/>
      <c r="BU7" s="1005"/>
      <c r="BV7" s="1005"/>
      <c r="BW7" s="1005"/>
      <c r="BX7" s="1005"/>
      <c r="BY7" s="1005"/>
      <c r="BZ7" s="1005"/>
      <c r="CA7" s="1005"/>
      <c r="CB7" s="1005"/>
      <c r="CC7" s="1005"/>
      <c r="CD7" s="1005"/>
      <c r="CE7" s="1005"/>
      <c r="CF7" s="1005"/>
      <c r="CG7" s="1005"/>
      <c r="CH7" s="1005"/>
      <c r="CI7" s="1005"/>
      <c r="CJ7" s="1005"/>
      <c r="CK7" s="1005"/>
      <c r="CL7" s="1005"/>
      <c r="CM7" s="1005"/>
      <c r="CN7" s="1005"/>
      <c r="CO7" s="1005"/>
      <c r="CP7" s="1005"/>
      <c r="CQ7" s="1005"/>
      <c r="CR7" s="1005"/>
      <c r="CS7" s="1005"/>
      <c r="CT7" s="1005"/>
      <c r="CU7" s="1005"/>
      <c r="CV7" s="1005"/>
      <c r="CW7" s="1005"/>
      <c r="CX7" s="1005"/>
      <c r="CY7" s="1005"/>
      <c r="CZ7" s="1005"/>
      <c r="DA7" s="1005"/>
      <c r="DB7" s="1005"/>
      <c r="DC7" s="1005"/>
      <c r="DD7" s="1005"/>
      <c r="DE7" s="1005"/>
      <c r="DF7" s="1005"/>
      <c r="DG7" s="1005"/>
      <c r="DH7" s="1005"/>
      <c r="DI7" s="1005"/>
      <c r="DJ7" s="1005"/>
      <c r="DK7" s="1005"/>
      <c r="DL7" s="1005"/>
      <c r="DM7" s="1005"/>
      <c r="DN7" s="1005"/>
      <c r="DO7" s="1005"/>
      <c r="DP7" s="1005"/>
      <c r="DQ7" s="1005"/>
      <c r="DR7" s="1005"/>
      <c r="DS7" s="1005"/>
      <c r="DT7" s="1005"/>
      <c r="DU7" s="1005"/>
      <c r="DV7" s="1005"/>
      <c r="DW7" s="1005"/>
      <c r="DX7" s="1005"/>
      <c r="DY7" s="1005"/>
      <c r="DZ7" s="1005"/>
      <c r="EA7" s="1005"/>
      <c r="EB7" s="1005"/>
      <c r="EC7" s="1005"/>
      <c r="ED7" s="1005"/>
      <c r="EE7" s="1005"/>
      <c r="EF7" s="1005"/>
      <c r="EG7" s="1005"/>
      <c r="EH7" s="1005"/>
      <c r="EI7" s="1005"/>
      <c r="EJ7" s="1005"/>
      <c r="EK7" s="1005"/>
      <c r="EL7" s="1005"/>
      <c r="EM7" s="1005"/>
      <c r="EN7" s="1005"/>
      <c r="EO7" s="1005"/>
      <c r="EP7" s="1005"/>
      <c r="EQ7" s="1005"/>
      <c r="ER7" s="1005"/>
      <c r="ES7" s="1005"/>
      <c r="ET7" s="1005"/>
      <c r="EU7" s="1005"/>
      <c r="EV7" s="1005"/>
      <c r="EW7" s="1005"/>
      <c r="EX7" s="1005"/>
      <c r="EY7" s="1005"/>
      <c r="EZ7" s="816"/>
      <c r="FA7" s="817"/>
      <c r="FB7" s="817"/>
      <c r="FC7" s="817"/>
      <c r="FD7" s="817"/>
      <c r="FE7" s="817"/>
      <c r="FF7" s="817"/>
      <c r="FG7" s="817"/>
      <c r="FH7" s="817"/>
      <c r="FI7" s="817"/>
      <c r="FJ7" s="817"/>
      <c r="FK7" s="817"/>
    </row>
    <row r="8" spans="7:168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02" t="str">
        <f>IF(datePr_ch="",IF(datePr="","",datePr),datePr_ch)</f>
        <v>26.04.2022</v>
      </c>
      <c r="Q8" s="1003"/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  <c r="AH8" s="1003"/>
      <c r="AI8" s="1003"/>
      <c r="AJ8" s="1003"/>
      <c r="AK8" s="1003"/>
      <c r="AL8" s="1003"/>
      <c r="AM8" s="1003"/>
      <c r="AN8" s="1003"/>
      <c r="AO8" s="1003"/>
      <c r="AP8" s="1003"/>
      <c r="AQ8" s="1003"/>
      <c r="AR8" s="1003"/>
      <c r="AS8" s="1003"/>
      <c r="AT8" s="1003"/>
      <c r="AU8" s="1003"/>
      <c r="AV8" s="1003"/>
      <c r="AW8" s="1003"/>
      <c r="AX8" s="1003"/>
      <c r="AY8" s="1003"/>
      <c r="AZ8" s="1003"/>
      <c r="BA8" s="1003"/>
      <c r="BB8" s="1003"/>
      <c r="BC8" s="1003"/>
      <c r="BD8" s="1003"/>
      <c r="BE8" s="1003"/>
      <c r="BF8" s="1003"/>
      <c r="BG8" s="1003"/>
      <c r="BH8" s="1003"/>
      <c r="BI8" s="1003"/>
      <c r="BJ8" s="1003"/>
      <c r="BK8" s="1003"/>
      <c r="BL8" s="1003"/>
      <c r="BM8" s="1003"/>
      <c r="BN8" s="1003"/>
      <c r="BO8" s="1003"/>
      <c r="BP8" s="1003"/>
      <c r="BQ8" s="1003"/>
      <c r="BR8" s="1003"/>
      <c r="BS8" s="1003"/>
      <c r="BT8" s="1003"/>
      <c r="BU8" s="1003"/>
      <c r="BV8" s="1003"/>
      <c r="BW8" s="1003"/>
      <c r="BX8" s="1003"/>
      <c r="BY8" s="1003"/>
      <c r="BZ8" s="1003"/>
      <c r="CA8" s="1003"/>
      <c r="CB8" s="1003"/>
      <c r="CC8" s="1003"/>
      <c r="CD8" s="1003"/>
      <c r="CE8" s="1003"/>
      <c r="CF8" s="1003"/>
      <c r="CG8" s="1003"/>
      <c r="CH8" s="1003"/>
      <c r="CI8" s="1003"/>
      <c r="CJ8" s="1003"/>
      <c r="CK8" s="1003"/>
      <c r="CL8" s="1003"/>
      <c r="CM8" s="1003"/>
      <c r="CN8" s="1003"/>
      <c r="CO8" s="1003"/>
      <c r="CP8" s="1003"/>
      <c r="CQ8" s="1003"/>
      <c r="CR8" s="1003"/>
      <c r="CS8" s="1003"/>
      <c r="CT8" s="1003"/>
      <c r="CU8" s="1003"/>
      <c r="CV8" s="1003"/>
      <c r="CW8" s="1003"/>
      <c r="CX8" s="1003"/>
      <c r="CY8" s="1003"/>
      <c r="CZ8" s="1003"/>
      <c r="DA8" s="1003"/>
      <c r="DB8" s="1003"/>
      <c r="DC8" s="1003"/>
      <c r="DD8" s="1003"/>
      <c r="DE8" s="1003"/>
      <c r="DF8" s="1003"/>
      <c r="DG8" s="1003"/>
      <c r="DH8" s="1003"/>
      <c r="DI8" s="1003"/>
      <c r="DJ8" s="1003"/>
      <c r="DK8" s="1003"/>
      <c r="DL8" s="1003"/>
      <c r="DM8" s="1003"/>
      <c r="DN8" s="1003"/>
      <c r="DO8" s="1003"/>
      <c r="DP8" s="1003"/>
      <c r="DQ8" s="1003"/>
      <c r="DR8" s="1003"/>
      <c r="DS8" s="1003"/>
      <c r="DT8" s="1003"/>
      <c r="DU8" s="1003"/>
      <c r="DV8" s="1003"/>
      <c r="DW8" s="1003"/>
      <c r="DX8" s="1003"/>
      <c r="DY8" s="1003"/>
      <c r="DZ8" s="1003"/>
      <c r="EA8" s="1003"/>
      <c r="EB8" s="1003"/>
      <c r="EC8" s="1003"/>
      <c r="ED8" s="1003"/>
      <c r="EE8" s="1003"/>
      <c r="EF8" s="1003"/>
      <c r="EG8" s="1003"/>
      <c r="EH8" s="1003"/>
      <c r="EI8" s="1003"/>
      <c r="EJ8" s="1003"/>
      <c r="EK8" s="1003"/>
      <c r="EL8" s="1003"/>
      <c r="EM8" s="1003"/>
      <c r="EN8" s="1003"/>
      <c r="EO8" s="1003"/>
      <c r="EP8" s="1003"/>
      <c r="EQ8" s="1003"/>
      <c r="ER8" s="1003"/>
      <c r="ES8" s="1003"/>
      <c r="ET8" s="1003"/>
      <c r="EU8" s="1003"/>
      <c r="EV8" s="1003"/>
      <c r="EW8" s="1003"/>
      <c r="EX8" s="1003"/>
      <c r="EY8" s="1004"/>
      <c r="EZ8" s="876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02" t="str">
        <f>IF(numberPr_ch="",IF(numberPr="","",numberPr),numberPr_ch)</f>
        <v>151</v>
      </c>
      <c r="Q9" s="1003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  <c r="AH9" s="1003"/>
      <c r="AI9" s="1003"/>
      <c r="AJ9" s="1003"/>
      <c r="AK9" s="1003"/>
      <c r="AL9" s="1003"/>
      <c r="AM9" s="1003"/>
      <c r="AN9" s="1003"/>
      <c r="AO9" s="1003"/>
      <c r="AP9" s="1003"/>
      <c r="AQ9" s="1003"/>
      <c r="AR9" s="1003"/>
      <c r="AS9" s="1003"/>
      <c r="AT9" s="1003"/>
      <c r="AU9" s="1003"/>
      <c r="AV9" s="1003"/>
      <c r="AW9" s="1003"/>
      <c r="AX9" s="1003"/>
      <c r="AY9" s="1003"/>
      <c r="AZ9" s="1003"/>
      <c r="BA9" s="1003"/>
      <c r="BB9" s="1003"/>
      <c r="BC9" s="1003"/>
      <c r="BD9" s="1003"/>
      <c r="BE9" s="1003"/>
      <c r="BF9" s="1003"/>
      <c r="BG9" s="1003"/>
      <c r="BH9" s="1003"/>
      <c r="BI9" s="1003"/>
      <c r="BJ9" s="1003"/>
      <c r="BK9" s="1003"/>
      <c r="BL9" s="1003"/>
      <c r="BM9" s="1003"/>
      <c r="BN9" s="1003"/>
      <c r="BO9" s="1003"/>
      <c r="BP9" s="1003"/>
      <c r="BQ9" s="1003"/>
      <c r="BR9" s="1003"/>
      <c r="BS9" s="1003"/>
      <c r="BT9" s="1003"/>
      <c r="BU9" s="1003"/>
      <c r="BV9" s="1003"/>
      <c r="BW9" s="1003"/>
      <c r="BX9" s="1003"/>
      <c r="BY9" s="1003"/>
      <c r="BZ9" s="1003"/>
      <c r="CA9" s="1003"/>
      <c r="CB9" s="1003"/>
      <c r="CC9" s="1003"/>
      <c r="CD9" s="1003"/>
      <c r="CE9" s="1003"/>
      <c r="CF9" s="1003"/>
      <c r="CG9" s="1003"/>
      <c r="CH9" s="1003"/>
      <c r="CI9" s="1003"/>
      <c r="CJ9" s="1003"/>
      <c r="CK9" s="1003"/>
      <c r="CL9" s="1003"/>
      <c r="CM9" s="1003"/>
      <c r="CN9" s="1003"/>
      <c r="CO9" s="1003"/>
      <c r="CP9" s="1003"/>
      <c r="CQ9" s="1003"/>
      <c r="CR9" s="1003"/>
      <c r="CS9" s="1003"/>
      <c r="CT9" s="1003"/>
      <c r="CU9" s="1003"/>
      <c r="CV9" s="1003"/>
      <c r="CW9" s="1003"/>
      <c r="CX9" s="1003"/>
      <c r="CY9" s="1003"/>
      <c r="CZ9" s="1003"/>
      <c r="DA9" s="1003"/>
      <c r="DB9" s="1003"/>
      <c r="DC9" s="1003"/>
      <c r="DD9" s="1003"/>
      <c r="DE9" s="1003"/>
      <c r="DF9" s="1003"/>
      <c r="DG9" s="1003"/>
      <c r="DH9" s="1003"/>
      <c r="DI9" s="1003"/>
      <c r="DJ9" s="1003"/>
      <c r="DK9" s="1003"/>
      <c r="DL9" s="1003"/>
      <c r="DM9" s="1003"/>
      <c r="DN9" s="1003"/>
      <c r="DO9" s="1003"/>
      <c r="DP9" s="1003"/>
      <c r="DQ9" s="1003"/>
      <c r="DR9" s="1003"/>
      <c r="DS9" s="1003"/>
      <c r="DT9" s="1003"/>
      <c r="DU9" s="1003"/>
      <c r="DV9" s="1003"/>
      <c r="DW9" s="1003"/>
      <c r="DX9" s="1003"/>
      <c r="DY9" s="1003"/>
      <c r="DZ9" s="1003"/>
      <c r="EA9" s="1003"/>
      <c r="EB9" s="1003"/>
      <c r="EC9" s="1003"/>
      <c r="ED9" s="1003"/>
      <c r="EE9" s="1003"/>
      <c r="EF9" s="1003"/>
      <c r="EG9" s="1003"/>
      <c r="EH9" s="1003"/>
      <c r="EI9" s="1003"/>
      <c r="EJ9" s="1003"/>
      <c r="EK9" s="1003"/>
      <c r="EL9" s="1003"/>
      <c r="EM9" s="1003"/>
      <c r="EN9" s="1003"/>
      <c r="EO9" s="1003"/>
      <c r="EP9" s="1003"/>
      <c r="EQ9" s="1003"/>
      <c r="ER9" s="1003"/>
      <c r="ES9" s="1003"/>
      <c r="ET9" s="1003"/>
      <c r="EU9" s="1003"/>
      <c r="EV9" s="1003"/>
      <c r="EW9" s="1003"/>
      <c r="EX9" s="1003"/>
      <c r="EY9" s="1004"/>
      <c r="EZ9" s="876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20" customFormat="1" ht="6" hidden="1">
      <c r="G10" s="842"/>
      <c r="H10" s="842"/>
      <c r="L10" s="819"/>
      <c r="M10" s="730"/>
      <c r="N10" s="729"/>
      <c r="O10" s="729"/>
      <c r="P10" s="1005"/>
      <c r="Q10" s="1005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  <c r="AH10" s="1005"/>
      <c r="AI10" s="1005"/>
      <c r="AJ10" s="1005"/>
      <c r="AK10" s="1005"/>
      <c r="AL10" s="1005"/>
      <c r="AM10" s="1005"/>
      <c r="AN10" s="1005"/>
      <c r="AO10" s="1005"/>
      <c r="AP10" s="1005"/>
      <c r="AQ10" s="1005"/>
      <c r="AR10" s="1005"/>
      <c r="AS10" s="1005"/>
      <c r="AT10" s="1005"/>
      <c r="AU10" s="1005"/>
      <c r="AV10" s="1005"/>
      <c r="AW10" s="1005"/>
      <c r="AX10" s="1005"/>
      <c r="AY10" s="1005"/>
      <c r="AZ10" s="1005"/>
      <c r="BA10" s="1005"/>
      <c r="BB10" s="1005"/>
      <c r="BC10" s="1005"/>
      <c r="BD10" s="1005"/>
      <c r="BE10" s="1005"/>
      <c r="BF10" s="1005"/>
      <c r="BG10" s="1005"/>
      <c r="BH10" s="1005"/>
      <c r="BI10" s="1005"/>
      <c r="BJ10" s="1005"/>
      <c r="BK10" s="1005"/>
      <c r="BL10" s="1005"/>
      <c r="BM10" s="1005"/>
      <c r="BN10" s="1005"/>
      <c r="BO10" s="1005"/>
      <c r="BP10" s="1005"/>
      <c r="BQ10" s="1005"/>
      <c r="BR10" s="1005"/>
      <c r="BS10" s="1005"/>
      <c r="BT10" s="1005"/>
      <c r="BU10" s="1005"/>
      <c r="BV10" s="1005"/>
      <c r="BW10" s="1005"/>
      <c r="BX10" s="1005"/>
      <c r="BY10" s="1005"/>
      <c r="BZ10" s="1005"/>
      <c r="CA10" s="1005"/>
      <c r="CB10" s="1005"/>
      <c r="CC10" s="1005"/>
      <c r="CD10" s="1005"/>
      <c r="CE10" s="1005"/>
      <c r="CF10" s="1005"/>
      <c r="CG10" s="1005"/>
      <c r="CH10" s="1005"/>
      <c r="CI10" s="1005"/>
      <c r="CJ10" s="1005"/>
      <c r="CK10" s="1005"/>
      <c r="CL10" s="1005"/>
      <c r="CM10" s="1005"/>
      <c r="CN10" s="1005"/>
      <c r="CO10" s="1005"/>
      <c r="CP10" s="1005"/>
      <c r="CQ10" s="1005"/>
      <c r="CR10" s="1005"/>
      <c r="CS10" s="1005"/>
      <c r="CT10" s="1005"/>
      <c r="CU10" s="1005"/>
      <c r="CV10" s="1005"/>
      <c r="CW10" s="1005"/>
      <c r="CX10" s="1005"/>
      <c r="CY10" s="1005"/>
      <c r="CZ10" s="1005"/>
      <c r="DA10" s="1005"/>
      <c r="DB10" s="1005"/>
      <c r="DC10" s="1005"/>
      <c r="DD10" s="1005"/>
      <c r="DE10" s="1005"/>
      <c r="DF10" s="1005"/>
      <c r="DG10" s="1005"/>
      <c r="DH10" s="1005"/>
      <c r="DI10" s="1005"/>
      <c r="DJ10" s="1005"/>
      <c r="DK10" s="1005"/>
      <c r="DL10" s="1005"/>
      <c r="DM10" s="1005"/>
      <c r="DN10" s="1005"/>
      <c r="DO10" s="1005"/>
      <c r="DP10" s="1005"/>
      <c r="DQ10" s="1005"/>
      <c r="DR10" s="1005"/>
      <c r="DS10" s="1005"/>
      <c r="DT10" s="1005"/>
      <c r="DU10" s="1005"/>
      <c r="DV10" s="1005"/>
      <c r="DW10" s="1005"/>
      <c r="DX10" s="1005"/>
      <c r="DY10" s="1005"/>
      <c r="DZ10" s="1005"/>
      <c r="EA10" s="1005"/>
      <c r="EB10" s="1005"/>
      <c r="EC10" s="1005"/>
      <c r="ED10" s="1005"/>
      <c r="EE10" s="1005"/>
      <c r="EF10" s="1005"/>
      <c r="EG10" s="1005"/>
      <c r="EH10" s="1005"/>
      <c r="EI10" s="1005"/>
      <c r="EJ10" s="1005"/>
      <c r="EK10" s="1005"/>
      <c r="EL10" s="1005"/>
      <c r="EM10" s="1005"/>
      <c r="EN10" s="1005"/>
      <c r="EO10" s="1005"/>
      <c r="EP10" s="1005"/>
      <c r="EQ10" s="1005"/>
      <c r="ER10" s="1005"/>
      <c r="ES10" s="1005"/>
      <c r="ET10" s="1005"/>
      <c r="EU10" s="1005"/>
      <c r="EV10" s="1005"/>
      <c r="EW10" s="1005"/>
      <c r="EX10" s="1005"/>
      <c r="EY10" s="1005"/>
      <c r="EZ10" s="816"/>
      <c r="FA10" s="817"/>
      <c r="FB10" s="817"/>
      <c r="FC10" s="817"/>
      <c r="FD10" s="817"/>
      <c r="FE10" s="817"/>
      <c r="FF10" s="817"/>
      <c r="FG10" s="817"/>
      <c r="FH10" s="817"/>
      <c r="FI10" s="817"/>
      <c r="FJ10" s="817"/>
      <c r="FK10" s="817"/>
    </row>
    <row r="11" spans="7:168" s="237" customFormat="1" ht="18" hidden="1" customHeight="1">
      <c r="G11" s="236"/>
      <c r="H11" s="236"/>
      <c r="L11" s="987"/>
      <c r="M11" s="987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5"/>
      <c r="AD11" s="765"/>
      <c r="AE11" s="765"/>
      <c r="AF11" s="765"/>
      <c r="AG11" s="765"/>
      <c r="AH11" s="765"/>
      <c r="AI11" s="765"/>
      <c r="AJ11" s="765"/>
      <c r="AK11" s="765"/>
      <c r="AL11" s="765"/>
      <c r="AM11" s="765"/>
      <c r="AN11" s="765"/>
      <c r="AO11" s="765"/>
      <c r="AP11" s="640" t="s">
        <v>357</v>
      </c>
      <c r="AQ11" s="765"/>
      <c r="AR11" s="765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640" t="s">
        <v>357</v>
      </c>
      <c r="BE11" s="765"/>
      <c r="BF11" s="765"/>
      <c r="BG11" s="765"/>
      <c r="BH11" s="765"/>
      <c r="BI11" s="765"/>
      <c r="BJ11" s="765"/>
      <c r="BK11" s="765"/>
      <c r="BL11" s="765"/>
      <c r="BM11" s="765"/>
      <c r="BN11" s="765"/>
      <c r="BO11" s="765"/>
      <c r="BP11" s="765"/>
      <c r="BQ11" s="765"/>
      <c r="BR11" s="640" t="s">
        <v>357</v>
      </c>
      <c r="BS11" s="765"/>
      <c r="BT11" s="765"/>
      <c r="BU11" s="765"/>
      <c r="BV11" s="765"/>
      <c r="BW11" s="765"/>
      <c r="BX11" s="765"/>
      <c r="BY11" s="765"/>
      <c r="BZ11" s="765"/>
      <c r="CA11" s="765"/>
      <c r="CB11" s="765"/>
      <c r="CC11" s="765"/>
      <c r="CD11" s="765"/>
      <c r="CE11" s="765"/>
      <c r="CF11" s="640" t="s">
        <v>357</v>
      </c>
      <c r="CG11" s="765"/>
      <c r="CH11" s="765"/>
      <c r="CI11" s="765"/>
      <c r="CJ11" s="765"/>
      <c r="CK11" s="765"/>
      <c r="CL11" s="765"/>
      <c r="CM11" s="765"/>
      <c r="CN11" s="765"/>
      <c r="CO11" s="765"/>
      <c r="CP11" s="765"/>
      <c r="CQ11" s="765"/>
      <c r="CR11" s="765"/>
      <c r="CS11" s="765"/>
      <c r="CT11" s="640" t="s">
        <v>357</v>
      </c>
      <c r="CU11" s="765"/>
      <c r="CV11" s="765"/>
      <c r="CW11" s="765"/>
      <c r="CX11" s="765"/>
      <c r="CY11" s="765"/>
      <c r="CZ11" s="765"/>
      <c r="DA11" s="765"/>
      <c r="DB11" s="765"/>
      <c r="DC11" s="765"/>
      <c r="DD11" s="765"/>
      <c r="DE11" s="765"/>
      <c r="DF11" s="765"/>
      <c r="DG11" s="765"/>
      <c r="DH11" s="640" t="s">
        <v>357</v>
      </c>
      <c r="DI11" s="765"/>
      <c r="DJ11" s="765"/>
      <c r="DK11" s="765"/>
      <c r="DL11" s="765"/>
      <c r="DM11" s="765"/>
      <c r="DN11" s="765"/>
      <c r="DO11" s="765"/>
      <c r="DP11" s="765"/>
      <c r="DQ11" s="765"/>
      <c r="DR11" s="765"/>
      <c r="DS11" s="765"/>
      <c r="DT11" s="765"/>
      <c r="DU11" s="765"/>
      <c r="DV11" s="640" t="s">
        <v>357</v>
      </c>
      <c r="DW11" s="765"/>
      <c r="DX11" s="765"/>
      <c r="DY11" s="765"/>
      <c r="DZ11" s="765"/>
      <c r="EA11" s="765"/>
      <c r="EB11" s="765"/>
      <c r="EC11" s="765"/>
      <c r="ED11" s="765"/>
      <c r="EE11" s="765"/>
      <c r="EF11" s="765"/>
      <c r="EG11" s="765"/>
      <c r="EH11" s="765"/>
      <c r="EI11" s="765"/>
      <c r="EJ11" s="640" t="s">
        <v>357</v>
      </c>
      <c r="EK11" s="765"/>
      <c r="EL11" s="765"/>
      <c r="EM11" s="765"/>
      <c r="EN11" s="765"/>
      <c r="EO11" s="765"/>
      <c r="EP11" s="765"/>
      <c r="EQ11" s="765"/>
      <c r="ER11" s="765"/>
      <c r="ES11" s="765"/>
      <c r="ET11" s="765"/>
      <c r="EU11" s="765"/>
      <c r="EV11" s="765"/>
      <c r="EW11" s="765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990"/>
      <c r="P12" s="990"/>
      <c r="Q12" s="990"/>
      <c r="R12" s="990"/>
      <c r="S12" s="990"/>
      <c r="T12" s="990"/>
      <c r="U12" s="990"/>
      <c r="V12" s="990"/>
      <c r="W12" s="990"/>
      <c r="X12" s="990"/>
      <c r="Y12" s="990"/>
      <c r="Z12" s="990"/>
      <c r="AA12" s="990"/>
      <c r="AB12" s="990"/>
      <c r="AC12" s="990" t="s">
        <v>2145</v>
      </c>
      <c r="AD12" s="990"/>
      <c r="AE12" s="990"/>
      <c r="AF12" s="990"/>
      <c r="AG12" s="990"/>
      <c r="AH12" s="990"/>
      <c r="AI12" s="990"/>
      <c r="AJ12" s="990"/>
      <c r="AK12" s="990"/>
      <c r="AL12" s="990"/>
      <c r="AM12" s="990"/>
      <c r="AN12" s="990"/>
      <c r="AO12" s="990"/>
      <c r="AP12" s="990"/>
      <c r="AQ12" s="990" t="s">
        <v>2145</v>
      </c>
      <c r="AR12" s="990"/>
      <c r="AS12" s="990"/>
      <c r="AT12" s="990"/>
      <c r="AU12" s="990"/>
      <c r="AV12" s="990"/>
      <c r="AW12" s="990"/>
      <c r="AX12" s="990"/>
      <c r="AY12" s="990"/>
      <c r="AZ12" s="990"/>
      <c r="BA12" s="990"/>
      <c r="BB12" s="990"/>
      <c r="BC12" s="990"/>
      <c r="BD12" s="990"/>
      <c r="BE12" s="990" t="s">
        <v>2145</v>
      </c>
      <c r="BF12" s="990"/>
      <c r="BG12" s="990"/>
      <c r="BH12" s="990"/>
      <c r="BI12" s="990"/>
      <c r="BJ12" s="990"/>
      <c r="BK12" s="990"/>
      <c r="BL12" s="990"/>
      <c r="BM12" s="990"/>
      <c r="BN12" s="990"/>
      <c r="BO12" s="990"/>
      <c r="BP12" s="990"/>
      <c r="BQ12" s="990"/>
      <c r="BR12" s="990"/>
      <c r="BS12" s="990" t="s">
        <v>2145</v>
      </c>
      <c r="BT12" s="990"/>
      <c r="BU12" s="990"/>
      <c r="BV12" s="990"/>
      <c r="BW12" s="990"/>
      <c r="BX12" s="990"/>
      <c r="BY12" s="990"/>
      <c r="BZ12" s="990"/>
      <c r="CA12" s="990"/>
      <c r="CB12" s="990"/>
      <c r="CC12" s="990"/>
      <c r="CD12" s="990"/>
      <c r="CE12" s="990"/>
      <c r="CF12" s="990"/>
      <c r="CG12" s="990" t="s">
        <v>2145</v>
      </c>
      <c r="CH12" s="990"/>
      <c r="CI12" s="990"/>
      <c r="CJ12" s="990"/>
      <c r="CK12" s="990"/>
      <c r="CL12" s="990"/>
      <c r="CM12" s="990"/>
      <c r="CN12" s="990"/>
      <c r="CO12" s="990"/>
      <c r="CP12" s="990"/>
      <c r="CQ12" s="990"/>
      <c r="CR12" s="990"/>
      <c r="CS12" s="990"/>
      <c r="CT12" s="990"/>
      <c r="CU12" s="990" t="s">
        <v>2145</v>
      </c>
      <c r="CV12" s="990"/>
      <c r="CW12" s="990"/>
      <c r="CX12" s="990"/>
      <c r="CY12" s="990"/>
      <c r="CZ12" s="990"/>
      <c r="DA12" s="990"/>
      <c r="DB12" s="990"/>
      <c r="DC12" s="990"/>
      <c r="DD12" s="990"/>
      <c r="DE12" s="990"/>
      <c r="DF12" s="990"/>
      <c r="DG12" s="990"/>
      <c r="DH12" s="990"/>
      <c r="DI12" s="990" t="s">
        <v>2145</v>
      </c>
      <c r="DJ12" s="990"/>
      <c r="DK12" s="990"/>
      <c r="DL12" s="990"/>
      <c r="DM12" s="990"/>
      <c r="DN12" s="990"/>
      <c r="DO12" s="990"/>
      <c r="DP12" s="990"/>
      <c r="DQ12" s="990"/>
      <c r="DR12" s="990"/>
      <c r="DS12" s="990"/>
      <c r="DT12" s="990"/>
      <c r="DU12" s="990"/>
      <c r="DV12" s="990"/>
      <c r="DW12" s="990" t="s">
        <v>2145</v>
      </c>
      <c r="DX12" s="990"/>
      <c r="DY12" s="990"/>
      <c r="DZ12" s="990"/>
      <c r="EA12" s="990"/>
      <c r="EB12" s="990"/>
      <c r="EC12" s="990"/>
      <c r="ED12" s="990"/>
      <c r="EE12" s="990"/>
      <c r="EF12" s="990"/>
      <c r="EG12" s="990"/>
      <c r="EH12" s="990"/>
      <c r="EI12" s="990"/>
      <c r="EJ12" s="990"/>
      <c r="EK12" s="990" t="s">
        <v>2145</v>
      </c>
      <c r="EL12" s="990"/>
      <c r="EM12" s="990"/>
      <c r="EN12" s="990"/>
      <c r="EO12" s="990"/>
      <c r="EP12" s="990"/>
      <c r="EQ12" s="990"/>
      <c r="ER12" s="990"/>
      <c r="ES12" s="990"/>
      <c r="ET12" s="990"/>
      <c r="EU12" s="990"/>
      <c r="EV12" s="990"/>
      <c r="EW12" s="990"/>
      <c r="EX12" s="990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31" t="s">
        <v>430</v>
      </c>
      <c r="M13" s="931"/>
      <c r="N13" s="931"/>
      <c r="O13" s="931"/>
      <c r="P13" s="931"/>
      <c r="Q13" s="931"/>
      <c r="R13" s="931"/>
      <c r="S13" s="931"/>
      <c r="T13" s="931"/>
      <c r="U13" s="931"/>
      <c r="V13" s="931"/>
      <c r="W13" s="931"/>
      <c r="X13" s="931"/>
      <c r="Y13" s="931"/>
      <c r="Z13" s="931"/>
      <c r="AA13" s="931"/>
      <c r="AB13" s="931"/>
      <c r="AC13" s="931"/>
      <c r="AD13" s="931"/>
      <c r="AE13" s="931"/>
      <c r="AF13" s="931"/>
      <c r="AG13" s="931"/>
      <c r="AH13" s="931"/>
      <c r="AI13" s="931"/>
      <c r="AJ13" s="931"/>
      <c r="AK13" s="931"/>
      <c r="AL13" s="931"/>
      <c r="AM13" s="931"/>
      <c r="AN13" s="931"/>
      <c r="AO13" s="931"/>
      <c r="AP13" s="931"/>
      <c r="AQ13" s="931"/>
      <c r="AR13" s="931"/>
      <c r="AS13" s="931"/>
      <c r="AT13" s="931"/>
      <c r="AU13" s="931"/>
      <c r="AV13" s="931"/>
      <c r="AW13" s="931"/>
      <c r="AX13" s="931"/>
      <c r="AY13" s="931"/>
      <c r="AZ13" s="931"/>
      <c r="BA13" s="931"/>
      <c r="BB13" s="931"/>
      <c r="BC13" s="931"/>
      <c r="BD13" s="931"/>
      <c r="BE13" s="931"/>
      <c r="BF13" s="931"/>
      <c r="BG13" s="931"/>
      <c r="BH13" s="931"/>
      <c r="BI13" s="931"/>
      <c r="BJ13" s="931"/>
      <c r="BK13" s="931"/>
      <c r="BL13" s="931"/>
      <c r="BM13" s="931"/>
      <c r="BN13" s="931"/>
      <c r="BO13" s="931"/>
      <c r="BP13" s="931"/>
      <c r="BQ13" s="931"/>
      <c r="BR13" s="931"/>
      <c r="BS13" s="931"/>
      <c r="BT13" s="931"/>
      <c r="BU13" s="931"/>
      <c r="BV13" s="931"/>
      <c r="BW13" s="931"/>
      <c r="BX13" s="931"/>
      <c r="BY13" s="931"/>
      <c r="BZ13" s="931"/>
      <c r="CA13" s="931"/>
      <c r="CB13" s="931"/>
      <c r="CC13" s="931"/>
      <c r="CD13" s="931"/>
      <c r="CE13" s="931"/>
      <c r="CF13" s="931"/>
      <c r="CG13" s="931"/>
      <c r="CH13" s="931"/>
      <c r="CI13" s="931"/>
      <c r="CJ13" s="931"/>
      <c r="CK13" s="931"/>
      <c r="CL13" s="931"/>
      <c r="CM13" s="931"/>
      <c r="CN13" s="931"/>
      <c r="CO13" s="931"/>
      <c r="CP13" s="931"/>
      <c r="CQ13" s="931"/>
      <c r="CR13" s="931"/>
      <c r="CS13" s="931"/>
      <c r="CT13" s="931"/>
      <c r="CU13" s="931"/>
      <c r="CV13" s="931"/>
      <c r="CW13" s="931"/>
      <c r="CX13" s="931"/>
      <c r="CY13" s="931"/>
      <c r="CZ13" s="931"/>
      <c r="DA13" s="931"/>
      <c r="DB13" s="931"/>
      <c r="DC13" s="931"/>
      <c r="DD13" s="931"/>
      <c r="DE13" s="931"/>
      <c r="DF13" s="931"/>
      <c r="DG13" s="931"/>
      <c r="DH13" s="931"/>
      <c r="DI13" s="931"/>
      <c r="DJ13" s="931"/>
      <c r="DK13" s="931"/>
      <c r="DL13" s="931"/>
      <c r="DM13" s="931"/>
      <c r="DN13" s="931"/>
      <c r="DO13" s="931"/>
      <c r="DP13" s="931"/>
      <c r="DQ13" s="931"/>
      <c r="DR13" s="931"/>
      <c r="DS13" s="931"/>
      <c r="DT13" s="931"/>
      <c r="DU13" s="931"/>
      <c r="DV13" s="931"/>
      <c r="DW13" s="931"/>
      <c r="DX13" s="931"/>
      <c r="DY13" s="931"/>
      <c r="DZ13" s="931"/>
      <c r="EA13" s="931"/>
      <c r="EB13" s="931"/>
      <c r="EC13" s="931"/>
      <c r="ED13" s="931"/>
      <c r="EE13" s="931"/>
      <c r="EF13" s="931"/>
      <c r="EG13" s="931"/>
      <c r="EH13" s="931"/>
      <c r="EI13" s="931"/>
      <c r="EJ13" s="931"/>
      <c r="EK13" s="931"/>
      <c r="EL13" s="931"/>
      <c r="EM13" s="931"/>
      <c r="EN13" s="931"/>
      <c r="EO13" s="931"/>
      <c r="EP13" s="931"/>
      <c r="EQ13" s="931"/>
      <c r="ER13" s="931"/>
      <c r="ES13" s="931"/>
      <c r="ET13" s="931"/>
      <c r="EU13" s="931"/>
      <c r="EV13" s="931"/>
      <c r="EW13" s="931"/>
      <c r="EX13" s="931"/>
      <c r="EY13" s="931"/>
      <c r="EZ13" s="931" t="s">
        <v>431</v>
      </c>
      <c r="FL13" s="34"/>
    </row>
    <row r="14" spans="7:168" ht="15" customHeight="1">
      <c r="J14" s="83"/>
      <c r="K14" s="83"/>
      <c r="L14" s="931" t="s">
        <v>82</v>
      </c>
      <c r="M14" s="931" t="s">
        <v>383</v>
      </c>
      <c r="N14" s="931"/>
      <c r="O14" s="1000" t="s">
        <v>439</v>
      </c>
      <c r="P14" s="1000"/>
      <c r="Q14" s="1000"/>
      <c r="R14" s="1000"/>
      <c r="S14" s="1000"/>
      <c r="T14" s="1000"/>
      <c r="U14" s="1000"/>
      <c r="V14" s="1000"/>
      <c r="W14" s="1000"/>
      <c r="X14" s="1000"/>
      <c r="Y14" s="1000"/>
      <c r="Z14" s="1000"/>
      <c r="AA14" s="1000"/>
      <c r="AB14" s="931" t="s">
        <v>319</v>
      </c>
      <c r="AC14" s="1000" t="s">
        <v>439</v>
      </c>
      <c r="AD14" s="1000"/>
      <c r="AE14" s="1000"/>
      <c r="AF14" s="1000"/>
      <c r="AG14" s="1000"/>
      <c r="AH14" s="1000"/>
      <c r="AI14" s="1000"/>
      <c r="AJ14" s="1000"/>
      <c r="AK14" s="1000"/>
      <c r="AL14" s="1000"/>
      <c r="AM14" s="1000"/>
      <c r="AN14" s="1000"/>
      <c r="AO14" s="1000"/>
      <c r="AP14" s="931" t="s">
        <v>319</v>
      </c>
      <c r="AQ14" s="1000" t="s">
        <v>439</v>
      </c>
      <c r="AR14" s="1000"/>
      <c r="AS14" s="1000"/>
      <c r="AT14" s="1000"/>
      <c r="AU14" s="1000"/>
      <c r="AV14" s="1000"/>
      <c r="AW14" s="1000"/>
      <c r="AX14" s="1000"/>
      <c r="AY14" s="1000"/>
      <c r="AZ14" s="1000"/>
      <c r="BA14" s="1000"/>
      <c r="BB14" s="1000"/>
      <c r="BC14" s="1000"/>
      <c r="BD14" s="931" t="s">
        <v>319</v>
      </c>
      <c r="BE14" s="1000" t="s">
        <v>439</v>
      </c>
      <c r="BF14" s="1000"/>
      <c r="BG14" s="1000"/>
      <c r="BH14" s="1000"/>
      <c r="BI14" s="1000"/>
      <c r="BJ14" s="1000"/>
      <c r="BK14" s="1000"/>
      <c r="BL14" s="1000"/>
      <c r="BM14" s="1000"/>
      <c r="BN14" s="1000"/>
      <c r="BO14" s="1000"/>
      <c r="BP14" s="1000"/>
      <c r="BQ14" s="1000"/>
      <c r="BR14" s="931" t="s">
        <v>319</v>
      </c>
      <c r="BS14" s="1000" t="s">
        <v>439</v>
      </c>
      <c r="BT14" s="1000"/>
      <c r="BU14" s="1000"/>
      <c r="BV14" s="1000"/>
      <c r="BW14" s="1000"/>
      <c r="BX14" s="1000"/>
      <c r="BY14" s="1000"/>
      <c r="BZ14" s="1000"/>
      <c r="CA14" s="1000"/>
      <c r="CB14" s="1000"/>
      <c r="CC14" s="1000"/>
      <c r="CD14" s="1000"/>
      <c r="CE14" s="1000"/>
      <c r="CF14" s="931" t="s">
        <v>319</v>
      </c>
      <c r="CG14" s="1000" t="s">
        <v>439</v>
      </c>
      <c r="CH14" s="1000"/>
      <c r="CI14" s="1000"/>
      <c r="CJ14" s="1000"/>
      <c r="CK14" s="1000"/>
      <c r="CL14" s="1000"/>
      <c r="CM14" s="1000"/>
      <c r="CN14" s="1000"/>
      <c r="CO14" s="1000"/>
      <c r="CP14" s="1000"/>
      <c r="CQ14" s="1000"/>
      <c r="CR14" s="1000"/>
      <c r="CS14" s="1000"/>
      <c r="CT14" s="931" t="s">
        <v>319</v>
      </c>
      <c r="CU14" s="1000" t="s">
        <v>439</v>
      </c>
      <c r="CV14" s="1000"/>
      <c r="CW14" s="1000"/>
      <c r="CX14" s="1000"/>
      <c r="CY14" s="1000"/>
      <c r="CZ14" s="1000"/>
      <c r="DA14" s="1000"/>
      <c r="DB14" s="1000"/>
      <c r="DC14" s="1000"/>
      <c r="DD14" s="1000"/>
      <c r="DE14" s="1000"/>
      <c r="DF14" s="1000"/>
      <c r="DG14" s="1000"/>
      <c r="DH14" s="931" t="s">
        <v>319</v>
      </c>
      <c r="DI14" s="1000" t="s">
        <v>439</v>
      </c>
      <c r="DJ14" s="1000"/>
      <c r="DK14" s="1000"/>
      <c r="DL14" s="1000"/>
      <c r="DM14" s="1000"/>
      <c r="DN14" s="1000"/>
      <c r="DO14" s="1000"/>
      <c r="DP14" s="1000"/>
      <c r="DQ14" s="1000"/>
      <c r="DR14" s="1000"/>
      <c r="DS14" s="1000"/>
      <c r="DT14" s="1000"/>
      <c r="DU14" s="1000"/>
      <c r="DV14" s="931" t="s">
        <v>319</v>
      </c>
      <c r="DW14" s="1000" t="s">
        <v>439</v>
      </c>
      <c r="DX14" s="1000"/>
      <c r="DY14" s="1000"/>
      <c r="DZ14" s="1000"/>
      <c r="EA14" s="1000"/>
      <c r="EB14" s="1000"/>
      <c r="EC14" s="1000"/>
      <c r="ED14" s="1000"/>
      <c r="EE14" s="1000"/>
      <c r="EF14" s="1000"/>
      <c r="EG14" s="1000"/>
      <c r="EH14" s="1000"/>
      <c r="EI14" s="1000"/>
      <c r="EJ14" s="931" t="s">
        <v>319</v>
      </c>
      <c r="EK14" s="1000" t="s">
        <v>439</v>
      </c>
      <c r="EL14" s="1000"/>
      <c r="EM14" s="1000"/>
      <c r="EN14" s="1000"/>
      <c r="EO14" s="1000"/>
      <c r="EP14" s="1000"/>
      <c r="EQ14" s="1000"/>
      <c r="ER14" s="1000"/>
      <c r="ES14" s="1000"/>
      <c r="ET14" s="1000"/>
      <c r="EU14" s="1000"/>
      <c r="EV14" s="1000"/>
      <c r="EW14" s="1000"/>
      <c r="EX14" s="931" t="s">
        <v>319</v>
      </c>
      <c r="EY14" s="988" t="s">
        <v>258</v>
      </c>
      <c r="EZ14" s="931"/>
      <c r="FL14" s="34"/>
    </row>
    <row r="15" spans="7:168" ht="14.25" customHeight="1">
      <c r="J15" s="83"/>
      <c r="K15" s="83"/>
      <c r="L15" s="931"/>
      <c r="M15" s="931"/>
      <c r="N15" s="931"/>
      <c r="O15" s="626"/>
      <c r="P15" s="666" t="s">
        <v>440</v>
      </c>
      <c r="Q15" s="983" t="s">
        <v>577</v>
      </c>
      <c r="R15" s="983"/>
      <c r="S15" s="983" t="s">
        <v>568</v>
      </c>
      <c r="T15" s="983"/>
      <c r="U15" s="1007" t="s">
        <v>574</v>
      </c>
      <c r="V15" s="1008"/>
      <c r="W15" s="1008"/>
      <c r="X15" s="397"/>
      <c r="Y15" s="933" t="s">
        <v>441</v>
      </c>
      <c r="Z15" s="933"/>
      <c r="AA15" s="933"/>
      <c r="AB15" s="931"/>
      <c r="AC15" s="883"/>
      <c r="AD15" s="883" t="s">
        <v>440</v>
      </c>
      <c r="AE15" s="983" t="s">
        <v>577</v>
      </c>
      <c r="AF15" s="983"/>
      <c r="AG15" s="983" t="s">
        <v>568</v>
      </c>
      <c r="AH15" s="983"/>
      <c r="AI15" s="1007" t="s">
        <v>574</v>
      </c>
      <c r="AJ15" s="1008"/>
      <c r="AK15" s="1008"/>
      <c r="AL15" s="397"/>
      <c r="AM15" s="933" t="s">
        <v>441</v>
      </c>
      <c r="AN15" s="933"/>
      <c r="AO15" s="933"/>
      <c r="AP15" s="931"/>
      <c r="AQ15" s="883"/>
      <c r="AR15" s="883" t="s">
        <v>440</v>
      </c>
      <c r="AS15" s="983" t="s">
        <v>577</v>
      </c>
      <c r="AT15" s="983"/>
      <c r="AU15" s="983" t="s">
        <v>568</v>
      </c>
      <c r="AV15" s="983"/>
      <c r="AW15" s="1007" t="s">
        <v>574</v>
      </c>
      <c r="AX15" s="1008"/>
      <c r="AY15" s="1008"/>
      <c r="AZ15" s="397"/>
      <c r="BA15" s="933" t="s">
        <v>441</v>
      </c>
      <c r="BB15" s="933"/>
      <c r="BC15" s="933"/>
      <c r="BD15" s="931"/>
      <c r="BE15" s="883"/>
      <c r="BF15" s="883" t="s">
        <v>440</v>
      </c>
      <c r="BG15" s="983" t="s">
        <v>577</v>
      </c>
      <c r="BH15" s="983"/>
      <c r="BI15" s="983" t="s">
        <v>568</v>
      </c>
      <c r="BJ15" s="983"/>
      <c r="BK15" s="1007" t="s">
        <v>574</v>
      </c>
      <c r="BL15" s="1008"/>
      <c r="BM15" s="1008"/>
      <c r="BN15" s="397"/>
      <c r="BO15" s="933" t="s">
        <v>441</v>
      </c>
      <c r="BP15" s="933"/>
      <c r="BQ15" s="933"/>
      <c r="BR15" s="931"/>
      <c r="BS15" s="883"/>
      <c r="BT15" s="883" t="s">
        <v>440</v>
      </c>
      <c r="BU15" s="983" t="s">
        <v>577</v>
      </c>
      <c r="BV15" s="983"/>
      <c r="BW15" s="983" t="s">
        <v>568</v>
      </c>
      <c r="BX15" s="983"/>
      <c r="BY15" s="1007" t="s">
        <v>574</v>
      </c>
      <c r="BZ15" s="1008"/>
      <c r="CA15" s="1008"/>
      <c r="CB15" s="397"/>
      <c r="CC15" s="933" t="s">
        <v>441</v>
      </c>
      <c r="CD15" s="933"/>
      <c r="CE15" s="933"/>
      <c r="CF15" s="931"/>
      <c r="CG15" s="883"/>
      <c r="CH15" s="883" t="s">
        <v>440</v>
      </c>
      <c r="CI15" s="983" t="s">
        <v>577</v>
      </c>
      <c r="CJ15" s="983"/>
      <c r="CK15" s="983" t="s">
        <v>568</v>
      </c>
      <c r="CL15" s="983"/>
      <c r="CM15" s="1007" t="s">
        <v>574</v>
      </c>
      <c r="CN15" s="1008"/>
      <c r="CO15" s="1008"/>
      <c r="CP15" s="397"/>
      <c r="CQ15" s="933" t="s">
        <v>441</v>
      </c>
      <c r="CR15" s="933"/>
      <c r="CS15" s="933"/>
      <c r="CT15" s="931"/>
      <c r="CU15" s="883"/>
      <c r="CV15" s="883" t="s">
        <v>440</v>
      </c>
      <c r="CW15" s="983" t="s">
        <v>577</v>
      </c>
      <c r="CX15" s="983"/>
      <c r="CY15" s="983" t="s">
        <v>568</v>
      </c>
      <c r="CZ15" s="983"/>
      <c r="DA15" s="1007" t="s">
        <v>574</v>
      </c>
      <c r="DB15" s="1008"/>
      <c r="DC15" s="1008"/>
      <c r="DD15" s="397"/>
      <c r="DE15" s="933" t="s">
        <v>441</v>
      </c>
      <c r="DF15" s="933"/>
      <c r="DG15" s="933"/>
      <c r="DH15" s="931"/>
      <c r="DI15" s="883"/>
      <c r="DJ15" s="883" t="s">
        <v>440</v>
      </c>
      <c r="DK15" s="983" t="s">
        <v>577</v>
      </c>
      <c r="DL15" s="983"/>
      <c r="DM15" s="983" t="s">
        <v>568</v>
      </c>
      <c r="DN15" s="983"/>
      <c r="DO15" s="1007" t="s">
        <v>574</v>
      </c>
      <c r="DP15" s="1008"/>
      <c r="DQ15" s="1008"/>
      <c r="DR15" s="397"/>
      <c r="DS15" s="933" t="s">
        <v>441</v>
      </c>
      <c r="DT15" s="933"/>
      <c r="DU15" s="933"/>
      <c r="DV15" s="931"/>
      <c r="DW15" s="883"/>
      <c r="DX15" s="883" t="s">
        <v>440</v>
      </c>
      <c r="DY15" s="983" t="s">
        <v>577</v>
      </c>
      <c r="DZ15" s="983"/>
      <c r="EA15" s="983" t="s">
        <v>568</v>
      </c>
      <c r="EB15" s="983"/>
      <c r="EC15" s="1007" t="s">
        <v>574</v>
      </c>
      <c r="ED15" s="1008"/>
      <c r="EE15" s="1008"/>
      <c r="EF15" s="397"/>
      <c r="EG15" s="933" t="s">
        <v>441</v>
      </c>
      <c r="EH15" s="933"/>
      <c r="EI15" s="933"/>
      <c r="EJ15" s="931"/>
      <c r="EK15" s="883"/>
      <c r="EL15" s="883" t="s">
        <v>440</v>
      </c>
      <c r="EM15" s="983" t="s">
        <v>577</v>
      </c>
      <c r="EN15" s="983"/>
      <c r="EO15" s="983" t="s">
        <v>568</v>
      </c>
      <c r="EP15" s="983"/>
      <c r="EQ15" s="1007" t="s">
        <v>574</v>
      </c>
      <c r="ER15" s="1008"/>
      <c r="ES15" s="1008"/>
      <c r="ET15" s="397"/>
      <c r="EU15" s="933" t="s">
        <v>441</v>
      </c>
      <c r="EV15" s="933"/>
      <c r="EW15" s="933"/>
      <c r="EX15" s="931"/>
      <c r="EY15" s="988"/>
      <c r="EZ15" s="931"/>
      <c r="FL15" s="34"/>
    </row>
    <row r="16" spans="7:168" ht="50.1" customHeight="1">
      <c r="J16" s="83"/>
      <c r="K16" s="83"/>
      <c r="L16" s="931"/>
      <c r="M16" s="931"/>
      <c r="N16" s="931"/>
      <c r="O16" s="572"/>
      <c r="P16" s="667" t="s">
        <v>442</v>
      </c>
      <c r="Q16" s="397" t="s">
        <v>698</v>
      </c>
      <c r="R16" s="397" t="s">
        <v>573</v>
      </c>
      <c r="S16" s="397" t="s">
        <v>569</v>
      </c>
      <c r="T16" s="397" t="s">
        <v>570</v>
      </c>
      <c r="U16" s="397" t="s">
        <v>571</v>
      </c>
      <c r="V16" s="397" t="s">
        <v>572</v>
      </c>
      <c r="W16" s="397" t="s">
        <v>573</v>
      </c>
      <c r="X16" s="397"/>
      <c r="Y16" s="573" t="s">
        <v>257</v>
      </c>
      <c r="Z16" s="984" t="s">
        <v>256</v>
      </c>
      <c r="AA16" s="984"/>
      <c r="AB16" s="931"/>
      <c r="AC16" s="889"/>
      <c r="AD16" s="889" t="s">
        <v>442</v>
      </c>
      <c r="AE16" s="397" t="s">
        <v>698</v>
      </c>
      <c r="AF16" s="397" t="s">
        <v>573</v>
      </c>
      <c r="AG16" s="397" t="s">
        <v>569</v>
      </c>
      <c r="AH16" s="397" t="s">
        <v>570</v>
      </c>
      <c r="AI16" s="397" t="s">
        <v>571</v>
      </c>
      <c r="AJ16" s="397" t="s">
        <v>572</v>
      </c>
      <c r="AK16" s="397" t="s">
        <v>573</v>
      </c>
      <c r="AL16" s="397"/>
      <c r="AM16" s="890" t="s">
        <v>257</v>
      </c>
      <c r="AN16" s="984" t="s">
        <v>256</v>
      </c>
      <c r="AO16" s="984"/>
      <c r="AP16" s="931"/>
      <c r="AQ16" s="889"/>
      <c r="AR16" s="889" t="s">
        <v>442</v>
      </c>
      <c r="AS16" s="397" t="s">
        <v>698</v>
      </c>
      <c r="AT16" s="397" t="s">
        <v>573</v>
      </c>
      <c r="AU16" s="397" t="s">
        <v>569</v>
      </c>
      <c r="AV16" s="397" t="s">
        <v>570</v>
      </c>
      <c r="AW16" s="397" t="s">
        <v>571</v>
      </c>
      <c r="AX16" s="397" t="s">
        <v>572</v>
      </c>
      <c r="AY16" s="397" t="s">
        <v>573</v>
      </c>
      <c r="AZ16" s="397"/>
      <c r="BA16" s="890" t="s">
        <v>257</v>
      </c>
      <c r="BB16" s="984" t="s">
        <v>256</v>
      </c>
      <c r="BC16" s="984"/>
      <c r="BD16" s="931"/>
      <c r="BE16" s="889"/>
      <c r="BF16" s="889" t="s">
        <v>442</v>
      </c>
      <c r="BG16" s="397" t="s">
        <v>698</v>
      </c>
      <c r="BH16" s="397" t="s">
        <v>573</v>
      </c>
      <c r="BI16" s="397" t="s">
        <v>569</v>
      </c>
      <c r="BJ16" s="397" t="s">
        <v>570</v>
      </c>
      <c r="BK16" s="397" t="s">
        <v>571</v>
      </c>
      <c r="BL16" s="397" t="s">
        <v>572</v>
      </c>
      <c r="BM16" s="397" t="s">
        <v>573</v>
      </c>
      <c r="BN16" s="397"/>
      <c r="BO16" s="890" t="s">
        <v>257</v>
      </c>
      <c r="BP16" s="984" t="s">
        <v>256</v>
      </c>
      <c r="BQ16" s="984"/>
      <c r="BR16" s="931"/>
      <c r="BS16" s="889"/>
      <c r="BT16" s="889" t="s">
        <v>442</v>
      </c>
      <c r="BU16" s="397" t="s">
        <v>698</v>
      </c>
      <c r="BV16" s="397" t="s">
        <v>573</v>
      </c>
      <c r="BW16" s="397" t="s">
        <v>569</v>
      </c>
      <c r="BX16" s="397" t="s">
        <v>570</v>
      </c>
      <c r="BY16" s="397" t="s">
        <v>571</v>
      </c>
      <c r="BZ16" s="397" t="s">
        <v>572</v>
      </c>
      <c r="CA16" s="397" t="s">
        <v>573</v>
      </c>
      <c r="CB16" s="397"/>
      <c r="CC16" s="890" t="s">
        <v>257</v>
      </c>
      <c r="CD16" s="984" t="s">
        <v>256</v>
      </c>
      <c r="CE16" s="984"/>
      <c r="CF16" s="931"/>
      <c r="CG16" s="889"/>
      <c r="CH16" s="889" t="s">
        <v>442</v>
      </c>
      <c r="CI16" s="397" t="s">
        <v>698</v>
      </c>
      <c r="CJ16" s="397" t="s">
        <v>573</v>
      </c>
      <c r="CK16" s="397" t="s">
        <v>569</v>
      </c>
      <c r="CL16" s="397" t="s">
        <v>570</v>
      </c>
      <c r="CM16" s="397" t="s">
        <v>571</v>
      </c>
      <c r="CN16" s="397" t="s">
        <v>572</v>
      </c>
      <c r="CO16" s="397" t="s">
        <v>573</v>
      </c>
      <c r="CP16" s="397"/>
      <c r="CQ16" s="890" t="s">
        <v>257</v>
      </c>
      <c r="CR16" s="984" t="s">
        <v>256</v>
      </c>
      <c r="CS16" s="984"/>
      <c r="CT16" s="931"/>
      <c r="CU16" s="889"/>
      <c r="CV16" s="889" t="s">
        <v>442</v>
      </c>
      <c r="CW16" s="397" t="s">
        <v>698</v>
      </c>
      <c r="CX16" s="397" t="s">
        <v>573</v>
      </c>
      <c r="CY16" s="397" t="s">
        <v>569</v>
      </c>
      <c r="CZ16" s="397" t="s">
        <v>570</v>
      </c>
      <c r="DA16" s="397" t="s">
        <v>571</v>
      </c>
      <c r="DB16" s="397" t="s">
        <v>572</v>
      </c>
      <c r="DC16" s="397" t="s">
        <v>573</v>
      </c>
      <c r="DD16" s="397"/>
      <c r="DE16" s="890" t="s">
        <v>257</v>
      </c>
      <c r="DF16" s="984" t="s">
        <v>256</v>
      </c>
      <c r="DG16" s="984"/>
      <c r="DH16" s="931"/>
      <c r="DI16" s="889"/>
      <c r="DJ16" s="889" t="s">
        <v>442</v>
      </c>
      <c r="DK16" s="397" t="s">
        <v>698</v>
      </c>
      <c r="DL16" s="397" t="s">
        <v>573</v>
      </c>
      <c r="DM16" s="397" t="s">
        <v>569</v>
      </c>
      <c r="DN16" s="397" t="s">
        <v>570</v>
      </c>
      <c r="DO16" s="397" t="s">
        <v>571</v>
      </c>
      <c r="DP16" s="397" t="s">
        <v>572</v>
      </c>
      <c r="DQ16" s="397" t="s">
        <v>573</v>
      </c>
      <c r="DR16" s="397"/>
      <c r="DS16" s="890" t="s">
        <v>257</v>
      </c>
      <c r="DT16" s="984" t="s">
        <v>256</v>
      </c>
      <c r="DU16" s="984"/>
      <c r="DV16" s="931"/>
      <c r="DW16" s="889"/>
      <c r="DX16" s="889" t="s">
        <v>442</v>
      </c>
      <c r="DY16" s="397" t="s">
        <v>698</v>
      </c>
      <c r="DZ16" s="397" t="s">
        <v>573</v>
      </c>
      <c r="EA16" s="397" t="s">
        <v>569</v>
      </c>
      <c r="EB16" s="397" t="s">
        <v>570</v>
      </c>
      <c r="EC16" s="397" t="s">
        <v>571</v>
      </c>
      <c r="ED16" s="397" t="s">
        <v>572</v>
      </c>
      <c r="EE16" s="397" t="s">
        <v>573</v>
      </c>
      <c r="EF16" s="397"/>
      <c r="EG16" s="890" t="s">
        <v>257</v>
      </c>
      <c r="EH16" s="984" t="s">
        <v>256</v>
      </c>
      <c r="EI16" s="984"/>
      <c r="EJ16" s="931"/>
      <c r="EK16" s="889"/>
      <c r="EL16" s="889" t="s">
        <v>442</v>
      </c>
      <c r="EM16" s="397" t="s">
        <v>698</v>
      </c>
      <c r="EN16" s="397" t="s">
        <v>573</v>
      </c>
      <c r="EO16" s="397" t="s">
        <v>569</v>
      </c>
      <c r="EP16" s="397" t="s">
        <v>570</v>
      </c>
      <c r="EQ16" s="397" t="s">
        <v>571</v>
      </c>
      <c r="ER16" s="397" t="s">
        <v>572</v>
      </c>
      <c r="ES16" s="397" t="s">
        <v>573</v>
      </c>
      <c r="ET16" s="397"/>
      <c r="EU16" s="890" t="s">
        <v>257</v>
      </c>
      <c r="EV16" s="984" t="s">
        <v>256</v>
      </c>
      <c r="EW16" s="984"/>
      <c r="EX16" s="931"/>
      <c r="EY16" s="988"/>
      <c r="EZ16" s="931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06">
        <f t="shared" ca="1" si="0"/>
        <v>12</v>
      </c>
      <c r="AA17" s="1006"/>
      <c r="AB17" s="664">
        <f ca="1">OFFSET(AB17,0,-2)+1</f>
        <v>13</v>
      </c>
      <c r="AC17" s="698">
        <f ca="1">OFFSET(AC17,0,-1)</f>
        <v>13</v>
      </c>
      <c r="AD17" s="891">
        <f t="shared" ref="AD17:AN17" ca="1" si="1">OFFSET(AD17,0,-1)+1</f>
        <v>14</v>
      </c>
      <c r="AE17" s="891">
        <f t="shared" ca="1" si="1"/>
        <v>15</v>
      </c>
      <c r="AF17" s="891">
        <f t="shared" ca="1" si="1"/>
        <v>16</v>
      </c>
      <c r="AG17" s="891">
        <f t="shared" ca="1" si="1"/>
        <v>17</v>
      </c>
      <c r="AH17" s="891">
        <f t="shared" ca="1" si="1"/>
        <v>18</v>
      </c>
      <c r="AI17" s="891">
        <f t="shared" ca="1" si="1"/>
        <v>19</v>
      </c>
      <c r="AJ17" s="891">
        <f t="shared" ca="1" si="1"/>
        <v>20</v>
      </c>
      <c r="AK17" s="891">
        <f t="shared" ca="1" si="1"/>
        <v>21</v>
      </c>
      <c r="AL17" s="698">
        <f ca="1">OFFSET(AL17,0,-1)</f>
        <v>21</v>
      </c>
      <c r="AM17" s="891">
        <f t="shared" ca="1" si="1"/>
        <v>22</v>
      </c>
      <c r="AN17" s="1006">
        <f t="shared" ca="1" si="1"/>
        <v>23</v>
      </c>
      <c r="AO17" s="1006"/>
      <c r="AP17" s="891">
        <f ca="1">OFFSET(AP17,0,-2)+1</f>
        <v>24</v>
      </c>
      <c r="AQ17" s="698">
        <f ca="1">OFFSET(AQ17,0,-1)</f>
        <v>24</v>
      </c>
      <c r="AR17" s="891">
        <f t="shared" ref="AR17:BB17" ca="1" si="2">OFFSET(AR17,0,-1)+1</f>
        <v>25</v>
      </c>
      <c r="AS17" s="891">
        <f t="shared" ca="1" si="2"/>
        <v>26</v>
      </c>
      <c r="AT17" s="891">
        <f t="shared" ca="1" si="2"/>
        <v>27</v>
      </c>
      <c r="AU17" s="891">
        <f t="shared" ca="1" si="2"/>
        <v>28</v>
      </c>
      <c r="AV17" s="891">
        <f t="shared" ca="1" si="2"/>
        <v>29</v>
      </c>
      <c r="AW17" s="891">
        <f t="shared" ca="1" si="2"/>
        <v>30</v>
      </c>
      <c r="AX17" s="891">
        <f t="shared" ca="1" si="2"/>
        <v>31</v>
      </c>
      <c r="AY17" s="891">
        <f t="shared" ca="1" si="2"/>
        <v>32</v>
      </c>
      <c r="AZ17" s="698">
        <f ca="1">OFFSET(AZ17,0,-1)</f>
        <v>32</v>
      </c>
      <c r="BA17" s="891">
        <f t="shared" ca="1" si="2"/>
        <v>33</v>
      </c>
      <c r="BB17" s="1006">
        <f t="shared" ca="1" si="2"/>
        <v>34</v>
      </c>
      <c r="BC17" s="1006"/>
      <c r="BD17" s="891">
        <f ca="1">OFFSET(BD17,0,-2)+1</f>
        <v>35</v>
      </c>
      <c r="BE17" s="698">
        <f ca="1">OFFSET(BE17,0,-1)</f>
        <v>35</v>
      </c>
      <c r="BF17" s="891">
        <f t="shared" ref="BF17:BP17" ca="1" si="3">OFFSET(BF17,0,-1)+1</f>
        <v>36</v>
      </c>
      <c r="BG17" s="891">
        <f t="shared" ca="1" si="3"/>
        <v>37</v>
      </c>
      <c r="BH17" s="891">
        <f t="shared" ca="1" si="3"/>
        <v>38</v>
      </c>
      <c r="BI17" s="891">
        <f t="shared" ca="1" si="3"/>
        <v>39</v>
      </c>
      <c r="BJ17" s="891">
        <f t="shared" ca="1" si="3"/>
        <v>40</v>
      </c>
      <c r="BK17" s="891">
        <f t="shared" ca="1" si="3"/>
        <v>41</v>
      </c>
      <c r="BL17" s="891">
        <f t="shared" ca="1" si="3"/>
        <v>42</v>
      </c>
      <c r="BM17" s="891">
        <f t="shared" ca="1" si="3"/>
        <v>43</v>
      </c>
      <c r="BN17" s="698">
        <f ca="1">OFFSET(BN17,0,-1)</f>
        <v>43</v>
      </c>
      <c r="BO17" s="891">
        <f t="shared" ca="1" si="3"/>
        <v>44</v>
      </c>
      <c r="BP17" s="1006">
        <f t="shared" ca="1" si="3"/>
        <v>45</v>
      </c>
      <c r="BQ17" s="1006"/>
      <c r="BR17" s="891">
        <f ca="1">OFFSET(BR17,0,-2)+1</f>
        <v>46</v>
      </c>
      <c r="BS17" s="698">
        <f ca="1">OFFSET(BS17,0,-1)</f>
        <v>46</v>
      </c>
      <c r="BT17" s="891">
        <f t="shared" ref="BT17:CD17" ca="1" si="4">OFFSET(BT17,0,-1)+1</f>
        <v>47</v>
      </c>
      <c r="BU17" s="891">
        <f t="shared" ca="1" si="4"/>
        <v>48</v>
      </c>
      <c r="BV17" s="891">
        <f t="shared" ca="1" si="4"/>
        <v>49</v>
      </c>
      <c r="BW17" s="891">
        <f t="shared" ca="1" si="4"/>
        <v>50</v>
      </c>
      <c r="BX17" s="891">
        <f t="shared" ca="1" si="4"/>
        <v>51</v>
      </c>
      <c r="BY17" s="891">
        <f t="shared" ca="1" si="4"/>
        <v>52</v>
      </c>
      <c r="BZ17" s="891">
        <f t="shared" ca="1" si="4"/>
        <v>53</v>
      </c>
      <c r="CA17" s="891">
        <f t="shared" ca="1" si="4"/>
        <v>54</v>
      </c>
      <c r="CB17" s="698">
        <f ca="1">OFFSET(CB17,0,-1)</f>
        <v>54</v>
      </c>
      <c r="CC17" s="891">
        <f t="shared" ca="1" si="4"/>
        <v>55</v>
      </c>
      <c r="CD17" s="1006">
        <f t="shared" ca="1" si="4"/>
        <v>56</v>
      </c>
      <c r="CE17" s="1006"/>
      <c r="CF17" s="891">
        <f ca="1">OFFSET(CF17,0,-2)+1</f>
        <v>57</v>
      </c>
      <c r="CG17" s="698">
        <f ca="1">OFFSET(CG17,0,-1)</f>
        <v>57</v>
      </c>
      <c r="CH17" s="891">
        <f t="shared" ref="CH17:CR17" ca="1" si="5">OFFSET(CH17,0,-1)+1</f>
        <v>58</v>
      </c>
      <c r="CI17" s="891">
        <f t="shared" ca="1" si="5"/>
        <v>59</v>
      </c>
      <c r="CJ17" s="891">
        <f t="shared" ca="1" si="5"/>
        <v>60</v>
      </c>
      <c r="CK17" s="891">
        <f t="shared" ca="1" si="5"/>
        <v>61</v>
      </c>
      <c r="CL17" s="891">
        <f t="shared" ca="1" si="5"/>
        <v>62</v>
      </c>
      <c r="CM17" s="891">
        <f t="shared" ca="1" si="5"/>
        <v>63</v>
      </c>
      <c r="CN17" s="891">
        <f t="shared" ca="1" si="5"/>
        <v>64</v>
      </c>
      <c r="CO17" s="891">
        <f t="shared" ca="1" si="5"/>
        <v>65</v>
      </c>
      <c r="CP17" s="698">
        <f ca="1">OFFSET(CP17,0,-1)</f>
        <v>65</v>
      </c>
      <c r="CQ17" s="891">
        <f t="shared" ca="1" si="5"/>
        <v>66</v>
      </c>
      <c r="CR17" s="1006">
        <f t="shared" ca="1" si="5"/>
        <v>67</v>
      </c>
      <c r="CS17" s="1006"/>
      <c r="CT17" s="891">
        <f ca="1">OFFSET(CT17,0,-2)+1</f>
        <v>68</v>
      </c>
      <c r="CU17" s="698">
        <f ca="1">OFFSET(CU17,0,-1)</f>
        <v>68</v>
      </c>
      <c r="CV17" s="891">
        <f t="shared" ref="CV17:DF17" ca="1" si="6">OFFSET(CV17,0,-1)+1</f>
        <v>69</v>
      </c>
      <c r="CW17" s="891">
        <f t="shared" ca="1" si="6"/>
        <v>70</v>
      </c>
      <c r="CX17" s="891">
        <f t="shared" ca="1" si="6"/>
        <v>71</v>
      </c>
      <c r="CY17" s="891">
        <f t="shared" ca="1" si="6"/>
        <v>72</v>
      </c>
      <c r="CZ17" s="891">
        <f t="shared" ca="1" si="6"/>
        <v>73</v>
      </c>
      <c r="DA17" s="891">
        <f t="shared" ca="1" si="6"/>
        <v>74</v>
      </c>
      <c r="DB17" s="891">
        <f t="shared" ca="1" si="6"/>
        <v>75</v>
      </c>
      <c r="DC17" s="891">
        <f t="shared" ca="1" si="6"/>
        <v>76</v>
      </c>
      <c r="DD17" s="698">
        <f ca="1">OFFSET(DD17,0,-1)</f>
        <v>76</v>
      </c>
      <c r="DE17" s="891">
        <f t="shared" ca="1" si="6"/>
        <v>77</v>
      </c>
      <c r="DF17" s="1006">
        <f t="shared" ca="1" si="6"/>
        <v>78</v>
      </c>
      <c r="DG17" s="1006"/>
      <c r="DH17" s="891">
        <f ca="1">OFFSET(DH17,0,-2)+1</f>
        <v>79</v>
      </c>
      <c r="DI17" s="698">
        <f ca="1">OFFSET(DI17,0,-1)</f>
        <v>79</v>
      </c>
      <c r="DJ17" s="891">
        <f t="shared" ref="DJ17:DT17" ca="1" si="7">OFFSET(DJ17,0,-1)+1</f>
        <v>80</v>
      </c>
      <c r="DK17" s="891">
        <f t="shared" ca="1" si="7"/>
        <v>81</v>
      </c>
      <c r="DL17" s="891">
        <f t="shared" ca="1" si="7"/>
        <v>82</v>
      </c>
      <c r="DM17" s="891">
        <f t="shared" ca="1" si="7"/>
        <v>83</v>
      </c>
      <c r="DN17" s="891">
        <f t="shared" ca="1" si="7"/>
        <v>84</v>
      </c>
      <c r="DO17" s="891">
        <f t="shared" ca="1" si="7"/>
        <v>85</v>
      </c>
      <c r="DP17" s="891">
        <f t="shared" ca="1" si="7"/>
        <v>86</v>
      </c>
      <c r="DQ17" s="891">
        <f t="shared" ca="1" si="7"/>
        <v>87</v>
      </c>
      <c r="DR17" s="698">
        <f ca="1">OFFSET(DR17,0,-1)</f>
        <v>87</v>
      </c>
      <c r="DS17" s="891">
        <f t="shared" ca="1" si="7"/>
        <v>88</v>
      </c>
      <c r="DT17" s="1006">
        <f t="shared" ca="1" si="7"/>
        <v>89</v>
      </c>
      <c r="DU17" s="1006"/>
      <c r="DV17" s="891">
        <f ca="1">OFFSET(DV17,0,-2)+1</f>
        <v>90</v>
      </c>
      <c r="DW17" s="698">
        <f ca="1">OFFSET(DW17,0,-1)</f>
        <v>90</v>
      </c>
      <c r="DX17" s="891">
        <f t="shared" ref="DX17:EH17" ca="1" si="8">OFFSET(DX17,0,-1)+1</f>
        <v>91</v>
      </c>
      <c r="DY17" s="891">
        <f t="shared" ca="1" si="8"/>
        <v>92</v>
      </c>
      <c r="DZ17" s="891">
        <f t="shared" ca="1" si="8"/>
        <v>93</v>
      </c>
      <c r="EA17" s="891">
        <f t="shared" ca="1" si="8"/>
        <v>94</v>
      </c>
      <c r="EB17" s="891">
        <f t="shared" ca="1" si="8"/>
        <v>95</v>
      </c>
      <c r="EC17" s="891">
        <f t="shared" ca="1" si="8"/>
        <v>96</v>
      </c>
      <c r="ED17" s="891">
        <f t="shared" ca="1" si="8"/>
        <v>97</v>
      </c>
      <c r="EE17" s="891">
        <f t="shared" ca="1" si="8"/>
        <v>98</v>
      </c>
      <c r="EF17" s="698">
        <f ca="1">OFFSET(EF17,0,-1)</f>
        <v>98</v>
      </c>
      <c r="EG17" s="891">
        <f t="shared" ca="1" si="8"/>
        <v>99</v>
      </c>
      <c r="EH17" s="1006">
        <f t="shared" ca="1" si="8"/>
        <v>100</v>
      </c>
      <c r="EI17" s="1006"/>
      <c r="EJ17" s="891">
        <f ca="1">OFFSET(EJ17,0,-2)+1</f>
        <v>101</v>
      </c>
      <c r="EK17" s="698">
        <f ca="1">OFFSET(EK17,0,-1)</f>
        <v>101</v>
      </c>
      <c r="EL17" s="891">
        <f t="shared" ref="EL17:EV17" ca="1" si="9">OFFSET(EL17,0,-1)+1</f>
        <v>102</v>
      </c>
      <c r="EM17" s="891">
        <f t="shared" ca="1" si="9"/>
        <v>103</v>
      </c>
      <c r="EN17" s="891">
        <f t="shared" ca="1" si="9"/>
        <v>104</v>
      </c>
      <c r="EO17" s="891">
        <f t="shared" ca="1" si="9"/>
        <v>105</v>
      </c>
      <c r="EP17" s="891">
        <f t="shared" ca="1" si="9"/>
        <v>106</v>
      </c>
      <c r="EQ17" s="891">
        <f t="shared" ca="1" si="9"/>
        <v>107</v>
      </c>
      <c r="ER17" s="891">
        <f t="shared" ca="1" si="9"/>
        <v>108</v>
      </c>
      <c r="ES17" s="891">
        <f t="shared" ca="1" si="9"/>
        <v>109</v>
      </c>
      <c r="ET17" s="698">
        <f ca="1">OFFSET(ET17,0,-1)</f>
        <v>109</v>
      </c>
      <c r="EU17" s="891">
        <f t="shared" ca="1" si="9"/>
        <v>110</v>
      </c>
      <c r="EV17" s="1006">
        <f t="shared" ca="1" si="9"/>
        <v>111</v>
      </c>
      <c r="EW17" s="1006"/>
      <c r="EX17" s="891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981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993" t="str">
        <f>IF('Перечень тарифов'!J21="","","" &amp; 'Перечень тарифов'!J21 &amp; "")</f>
        <v>тариф на горячую воду</v>
      </c>
      <c r="P18" s="993"/>
      <c r="Q18" s="993"/>
      <c r="R18" s="993"/>
      <c r="S18" s="993"/>
      <c r="T18" s="993"/>
      <c r="U18" s="993"/>
      <c r="V18" s="993"/>
      <c r="W18" s="993"/>
      <c r="X18" s="993"/>
      <c r="Y18" s="993"/>
      <c r="Z18" s="993"/>
      <c r="AA18" s="993"/>
      <c r="AB18" s="993"/>
      <c r="AC18" s="993"/>
      <c r="AD18" s="993"/>
      <c r="AE18" s="993"/>
      <c r="AF18" s="993"/>
      <c r="AG18" s="993"/>
      <c r="AH18" s="993"/>
      <c r="AI18" s="993"/>
      <c r="AJ18" s="993"/>
      <c r="AK18" s="993"/>
      <c r="AL18" s="993"/>
      <c r="AM18" s="993"/>
      <c r="AN18" s="993"/>
      <c r="AO18" s="993"/>
      <c r="AP18" s="993"/>
      <c r="AQ18" s="993"/>
      <c r="AR18" s="993"/>
      <c r="AS18" s="993"/>
      <c r="AT18" s="993"/>
      <c r="AU18" s="993"/>
      <c r="AV18" s="993"/>
      <c r="AW18" s="993"/>
      <c r="AX18" s="993"/>
      <c r="AY18" s="993"/>
      <c r="AZ18" s="993"/>
      <c r="BA18" s="993"/>
      <c r="BB18" s="993"/>
      <c r="BC18" s="993"/>
      <c r="BD18" s="993"/>
      <c r="BE18" s="993"/>
      <c r="BF18" s="993"/>
      <c r="BG18" s="993"/>
      <c r="BH18" s="993"/>
      <c r="BI18" s="993"/>
      <c r="BJ18" s="993"/>
      <c r="BK18" s="993"/>
      <c r="BL18" s="993"/>
      <c r="BM18" s="993"/>
      <c r="BN18" s="993"/>
      <c r="BO18" s="993"/>
      <c r="BP18" s="993"/>
      <c r="BQ18" s="993"/>
      <c r="BR18" s="993"/>
      <c r="BS18" s="993"/>
      <c r="BT18" s="993"/>
      <c r="BU18" s="993"/>
      <c r="BV18" s="993"/>
      <c r="BW18" s="993"/>
      <c r="BX18" s="993"/>
      <c r="BY18" s="993"/>
      <c r="BZ18" s="993"/>
      <c r="CA18" s="993"/>
      <c r="CB18" s="993"/>
      <c r="CC18" s="993"/>
      <c r="CD18" s="993"/>
      <c r="CE18" s="993"/>
      <c r="CF18" s="993"/>
      <c r="CG18" s="993"/>
      <c r="CH18" s="993"/>
      <c r="CI18" s="993"/>
      <c r="CJ18" s="993"/>
      <c r="CK18" s="993"/>
      <c r="CL18" s="993"/>
      <c r="CM18" s="993"/>
      <c r="CN18" s="993"/>
      <c r="CO18" s="993"/>
      <c r="CP18" s="993"/>
      <c r="CQ18" s="993"/>
      <c r="CR18" s="993"/>
      <c r="CS18" s="993"/>
      <c r="CT18" s="993"/>
      <c r="CU18" s="993"/>
      <c r="CV18" s="993"/>
      <c r="CW18" s="993"/>
      <c r="CX18" s="993"/>
      <c r="CY18" s="993"/>
      <c r="CZ18" s="993"/>
      <c r="DA18" s="993"/>
      <c r="DB18" s="993"/>
      <c r="DC18" s="993"/>
      <c r="DD18" s="993"/>
      <c r="DE18" s="993"/>
      <c r="DF18" s="993"/>
      <c r="DG18" s="993"/>
      <c r="DH18" s="993"/>
      <c r="DI18" s="993"/>
      <c r="DJ18" s="993"/>
      <c r="DK18" s="993"/>
      <c r="DL18" s="993"/>
      <c r="DM18" s="993"/>
      <c r="DN18" s="993"/>
      <c r="DO18" s="993"/>
      <c r="DP18" s="993"/>
      <c r="DQ18" s="993"/>
      <c r="DR18" s="993"/>
      <c r="DS18" s="993"/>
      <c r="DT18" s="993"/>
      <c r="DU18" s="993"/>
      <c r="DV18" s="993"/>
      <c r="DW18" s="993"/>
      <c r="DX18" s="993"/>
      <c r="DY18" s="993"/>
      <c r="DZ18" s="993"/>
      <c r="EA18" s="993"/>
      <c r="EB18" s="993"/>
      <c r="EC18" s="993"/>
      <c r="ED18" s="993"/>
      <c r="EE18" s="993"/>
      <c r="EF18" s="993"/>
      <c r="EG18" s="993"/>
      <c r="EH18" s="993"/>
      <c r="EI18" s="993"/>
      <c r="EJ18" s="993"/>
      <c r="EK18" s="993"/>
      <c r="EL18" s="993"/>
      <c r="EM18" s="993"/>
      <c r="EN18" s="993"/>
      <c r="EO18" s="993"/>
      <c r="EP18" s="993"/>
      <c r="EQ18" s="993"/>
      <c r="ER18" s="993"/>
      <c r="ES18" s="993"/>
      <c r="ET18" s="993"/>
      <c r="EU18" s="993"/>
      <c r="EV18" s="993"/>
      <c r="EW18" s="993"/>
      <c r="EX18" s="993"/>
      <c r="EY18" s="993"/>
      <c r="EZ18" s="509" t="s">
        <v>448</v>
      </c>
    </row>
    <row r="19" spans="1:168" hidden="1">
      <c r="A19" s="981"/>
      <c r="B19" s="981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993"/>
      <c r="P19" s="993"/>
      <c r="Q19" s="993"/>
      <c r="R19" s="993"/>
      <c r="S19" s="993"/>
      <c r="T19" s="993"/>
      <c r="U19" s="993"/>
      <c r="V19" s="993"/>
      <c r="W19" s="993"/>
      <c r="X19" s="993"/>
      <c r="Y19" s="993"/>
      <c r="Z19" s="993"/>
      <c r="AA19" s="993"/>
      <c r="AB19" s="993"/>
      <c r="AC19" s="993"/>
      <c r="AD19" s="993"/>
      <c r="AE19" s="993"/>
      <c r="AF19" s="993"/>
      <c r="AG19" s="993"/>
      <c r="AH19" s="993"/>
      <c r="AI19" s="993"/>
      <c r="AJ19" s="993"/>
      <c r="AK19" s="993"/>
      <c r="AL19" s="993"/>
      <c r="AM19" s="993"/>
      <c r="AN19" s="993"/>
      <c r="AO19" s="993"/>
      <c r="AP19" s="993"/>
      <c r="AQ19" s="993"/>
      <c r="AR19" s="993"/>
      <c r="AS19" s="993"/>
      <c r="AT19" s="993"/>
      <c r="AU19" s="993"/>
      <c r="AV19" s="993"/>
      <c r="AW19" s="993"/>
      <c r="AX19" s="993"/>
      <c r="AY19" s="993"/>
      <c r="AZ19" s="993"/>
      <c r="BA19" s="993"/>
      <c r="BB19" s="993"/>
      <c r="BC19" s="993"/>
      <c r="BD19" s="993"/>
      <c r="BE19" s="993"/>
      <c r="BF19" s="993"/>
      <c r="BG19" s="993"/>
      <c r="BH19" s="993"/>
      <c r="BI19" s="993"/>
      <c r="BJ19" s="993"/>
      <c r="BK19" s="993"/>
      <c r="BL19" s="993"/>
      <c r="BM19" s="993"/>
      <c r="BN19" s="993"/>
      <c r="BO19" s="993"/>
      <c r="BP19" s="993"/>
      <c r="BQ19" s="993"/>
      <c r="BR19" s="993"/>
      <c r="BS19" s="993"/>
      <c r="BT19" s="993"/>
      <c r="BU19" s="993"/>
      <c r="BV19" s="993"/>
      <c r="BW19" s="993"/>
      <c r="BX19" s="993"/>
      <c r="BY19" s="993"/>
      <c r="BZ19" s="993"/>
      <c r="CA19" s="993"/>
      <c r="CB19" s="993"/>
      <c r="CC19" s="993"/>
      <c r="CD19" s="993"/>
      <c r="CE19" s="993"/>
      <c r="CF19" s="993"/>
      <c r="CG19" s="993"/>
      <c r="CH19" s="993"/>
      <c r="CI19" s="993"/>
      <c r="CJ19" s="993"/>
      <c r="CK19" s="993"/>
      <c r="CL19" s="993"/>
      <c r="CM19" s="993"/>
      <c r="CN19" s="993"/>
      <c r="CO19" s="993"/>
      <c r="CP19" s="993"/>
      <c r="CQ19" s="993"/>
      <c r="CR19" s="993"/>
      <c r="CS19" s="993"/>
      <c r="CT19" s="993"/>
      <c r="CU19" s="993"/>
      <c r="CV19" s="993"/>
      <c r="CW19" s="993"/>
      <c r="CX19" s="993"/>
      <c r="CY19" s="993"/>
      <c r="CZ19" s="993"/>
      <c r="DA19" s="993"/>
      <c r="DB19" s="993"/>
      <c r="DC19" s="993"/>
      <c r="DD19" s="993"/>
      <c r="DE19" s="993"/>
      <c r="DF19" s="993"/>
      <c r="DG19" s="993"/>
      <c r="DH19" s="993"/>
      <c r="DI19" s="993"/>
      <c r="DJ19" s="993"/>
      <c r="DK19" s="993"/>
      <c r="DL19" s="993"/>
      <c r="DM19" s="993"/>
      <c r="DN19" s="993"/>
      <c r="DO19" s="993"/>
      <c r="DP19" s="993"/>
      <c r="DQ19" s="993"/>
      <c r="DR19" s="993"/>
      <c r="DS19" s="993"/>
      <c r="DT19" s="993"/>
      <c r="DU19" s="993"/>
      <c r="DV19" s="993"/>
      <c r="DW19" s="993"/>
      <c r="DX19" s="993"/>
      <c r="DY19" s="993"/>
      <c r="DZ19" s="993"/>
      <c r="EA19" s="993"/>
      <c r="EB19" s="993"/>
      <c r="EC19" s="993"/>
      <c r="ED19" s="993"/>
      <c r="EE19" s="993"/>
      <c r="EF19" s="993"/>
      <c r="EG19" s="993"/>
      <c r="EH19" s="993"/>
      <c r="EI19" s="993"/>
      <c r="EJ19" s="993"/>
      <c r="EK19" s="993"/>
      <c r="EL19" s="993"/>
      <c r="EM19" s="993"/>
      <c r="EN19" s="993"/>
      <c r="EO19" s="993"/>
      <c r="EP19" s="993"/>
      <c r="EQ19" s="993"/>
      <c r="ER19" s="993"/>
      <c r="ES19" s="993"/>
      <c r="ET19" s="993"/>
      <c r="EU19" s="993"/>
      <c r="EV19" s="993"/>
      <c r="EW19" s="993"/>
      <c r="EX19" s="993"/>
      <c r="EY19" s="993"/>
      <c r="EZ19" s="509"/>
    </row>
    <row r="20" spans="1:168" hidden="1">
      <c r="A20" s="981"/>
      <c r="B20" s="981"/>
      <c r="C20" s="981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3"/>
      <c r="AA20" s="993"/>
      <c r="AB20" s="993"/>
      <c r="AC20" s="993"/>
      <c r="AD20" s="993"/>
      <c r="AE20" s="993"/>
      <c r="AF20" s="993"/>
      <c r="AG20" s="993"/>
      <c r="AH20" s="993"/>
      <c r="AI20" s="993"/>
      <c r="AJ20" s="993"/>
      <c r="AK20" s="993"/>
      <c r="AL20" s="993"/>
      <c r="AM20" s="993"/>
      <c r="AN20" s="993"/>
      <c r="AO20" s="993"/>
      <c r="AP20" s="993"/>
      <c r="AQ20" s="993"/>
      <c r="AR20" s="993"/>
      <c r="AS20" s="993"/>
      <c r="AT20" s="993"/>
      <c r="AU20" s="993"/>
      <c r="AV20" s="993"/>
      <c r="AW20" s="993"/>
      <c r="AX20" s="993"/>
      <c r="AY20" s="993"/>
      <c r="AZ20" s="993"/>
      <c r="BA20" s="993"/>
      <c r="BB20" s="993"/>
      <c r="BC20" s="993"/>
      <c r="BD20" s="993"/>
      <c r="BE20" s="993"/>
      <c r="BF20" s="993"/>
      <c r="BG20" s="993"/>
      <c r="BH20" s="993"/>
      <c r="BI20" s="993"/>
      <c r="BJ20" s="993"/>
      <c r="BK20" s="993"/>
      <c r="BL20" s="993"/>
      <c r="BM20" s="993"/>
      <c r="BN20" s="993"/>
      <c r="BO20" s="993"/>
      <c r="BP20" s="993"/>
      <c r="BQ20" s="993"/>
      <c r="BR20" s="993"/>
      <c r="BS20" s="993"/>
      <c r="BT20" s="993"/>
      <c r="BU20" s="993"/>
      <c r="BV20" s="993"/>
      <c r="BW20" s="993"/>
      <c r="BX20" s="993"/>
      <c r="BY20" s="993"/>
      <c r="BZ20" s="993"/>
      <c r="CA20" s="993"/>
      <c r="CB20" s="993"/>
      <c r="CC20" s="993"/>
      <c r="CD20" s="993"/>
      <c r="CE20" s="993"/>
      <c r="CF20" s="993"/>
      <c r="CG20" s="993"/>
      <c r="CH20" s="993"/>
      <c r="CI20" s="993"/>
      <c r="CJ20" s="993"/>
      <c r="CK20" s="993"/>
      <c r="CL20" s="993"/>
      <c r="CM20" s="993"/>
      <c r="CN20" s="993"/>
      <c r="CO20" s="993"/>
      <c r="CP20" s="993"/>
      <c r="CQ20" s="993"/>
      <c r="CR20" s="993"/>
      <c r="CS20" s="993"/>
      <c r="CT20" s="993"/>
      <c r="CU20" s="993"/>
      <c r="CV20" s="993"/>
      <c r="CW20" s="993"/>
      <c r="CX20" s="993"/>
      <c r="CY20" s="993"/>
      <c r="CZ20" s="993"/>
      <c r="DA20" s="993"/>
      <c r="DB20" s="993"/>
      <c r="DC20" s="993"/>
      <c r="DD20" s="993"/>
      <c r="DE20" s="993"/>
      <c r="DF20" s="993"/>
      <c r="DG20" s="993"/>
      <c r="DH20" s="993"/>
      <c r="DI20" s="993"/>
      <c r="DJ20" s="993"/>
      <c r="DK20" s="993"/>
      <c r="DL20" s="993"/>
      <c r="DM20" s="993"/>
      <c r="DN20" s="993"/>
      <c r="DO20" s="993"/>
      <c r="DP20" s="993"/>
      <c r="DQ20" s="993"/>
      <c r="DR20" s="993"/>
      <c r="DS20" s="993"/>
      <c r="DT20" s="993"/>
      <c r="DU20" s="993"/>
      <c r="DV20" s="993"/>
      <c r="DW20" s="993"/>
      <c r="DX20" s="993"/>
      <c r="DY20" s="993"/>
      <c r="DZ20" s="993"/>
      <c r="EA20" s="993"/>
      <c r="EB20" s="993"/>
      <c r="EC20" s="993"/>
      <c r="ED20" s="993"/>
      <c r="EE20" s="993"/>
      <c r="EF20" s="993"/>
      <c r="EG20" s="993"/>
      <c r="EH20" s="993"/>
      <c r="EI20" s="993"/>
      <c r="EJ20" s="993"/>
      <c r="EK20" s="993"/>
      <c r="EL20" s="993"/>
      <c r="EM20" s="993"/>
      <c r="EN20" s="993"/>
      <c r="EO20" s="993"/>
      <c r="EP20" s="993"/>
      <c r="EQ20" s="993"/>
      <c r="ER20" s="993"/>
      <c r="ES20" s="993"/>
      <c r="ET20" s="993"/>
      <c r="EU20" s="993"/>
      <c r="EV20" s="993"/>
      <c r="EW20" s="993"/>
      <c r="EX20" s="993"/>
      <c r="EY20" s="993"/>
      <c r="EZ20" s="509"/>
      <c r="FD20" s="641"/>
    </row>
    <row r="21" spans="1:168" ht="33.75">
      <c r="A21" s="981"/>
      <c r="B21" s="981"/>
      <c r="C21" s="981"/>
      <c r="D21" s="981">
        <v>1</v>
      </c>
      <c r="E21" s="649"/>
      <c r="F21" s="648"/>
      <c r="G21" s="648"/>
      <c r="H21" s="990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992"/>
      <c r="P21" s="992"/>
      <c r="Q21" s="992"/>
      <c r="R21" s="992"/>
      <c r="S21" s="992"/>
      <c r="T21" s="992"/>
      <c r="U21" s="992"/>
      <c r="V21" s="992"/>
      <c r="W21" s="992"/>
      <c r="X21" s="992"/>
      <c r="Y21" s="992"/>
      <c r="Z21" s="992"/>
      <c r="AA21" s="992"/>
      <c r="AB21" s="992"/>
      <c r="AC21" s="992"/>
      <c r="AD21" s="992"/>
      <c r="AE21" s="992"/>
      <c r="AF21" s="992"/>
      <c r="AG21" s="992"/>
      <c r="AH21" s="992"/>
      <c r="AI21" s="992"/>
      <c r="AJ21" s="992"/>
      <c r="AK21" s="992"/>
      <c r="AL21" s="992"/>
      <c r="AM21" s="992"/>
      <c r="AN21" s="992"/>
      <c r="AO21" s="992"/>
      <c r="AP21" s="992"/>
      <c r="AQ21" s="992"/>
      <c r="AR21" s="992"/>
      <c r="AS21" s="992"/>
      <c r="AT21" s="992"/>
      <c r="AU21" s="992"/>
      <c r="AV21" s="992"/>
      <c r="AW21" s="992"/>
      <c r="AX21" s="992"/>
      <c r="AY21" s="992"/>
      <c r="AZ21" s="992"/>
      <c r="BA21" s="992"/>
      <c r="BB21" s="992"/>
      <c r="BC21" s="992"/>
      <c r="BD21" s="992"/>
      <c r="BE21" s="992"/>
      <c r="BF21" s="992"/>
      <c r="BG21" s="992"/>
      <c r="BH21" s="992"/>
      <c r="BI21" s="992"/>
      <c r="BJ21" s="992"/>
      <c r="BK21" s="992"/>
      <c r="BL21" s="992"/>
      <c r="BM21" s="992"/>
      <c r="BN21" s="992"/>
      <c r="BO21" s="992"/>
      <c r="BP21" s="992"/>
      <c r="BQ21" s="992"/>
      <c r="BR21" s="992"/>
      <c r="BS21" s="992"/>
      <c r="BT21" s="992"/>
      <c r="BU21" s="992"/>
      <c r="BV21" s="992"/>
      <c r="BW21" s="992"/>
      <c r="BX21" s="992"/>
      <c r="BY21" s="992"/>
      <c r="BZ21" s="992"/>
      <c r="CA21" s="992"/>
      <c r="CB21" s="992"/>
      <c r="CC21" s="992"/>
      <c r="CD21" s="992"/>
      <c r="CE21" s="992"/>
      <c r="CF21" s="992"/>
      <c r="CG21" s="992"/>
      <c r="CH21" s="992"/>
      <c r="CI21" s="992"/>
      <c r="CJ21" s="992"/>
      <c r="CK21" s="992"/>
      <c r="CL21" s="992"/>
      <c r="CM21" s="992"/>
      <c r="CN21" s="992"/>
      <c r="CO21" s="992"/>
      <c r="CP21" s="992"/>
      <c r="CQ21" s="992"/>
      <c r="CR21" s="992"/>
      <c r="CS21" s="992"/>
      <c r="CT21" s="992"/>
      <c r="CU21" s="992"/>
      <c r="CV21" s="992"/>
      <c r="CW21" s="992"/>
      <c r="CX21" s="992"/>
      <c r="CY21" s="992"/>
      <c r="CZ21" s="992"/>
      <c r="DA21" s="992"/>
      <c r="DB21" s="992"/>
      <c r="DC21" s="992"/>
      <c r="DD21" s="992"/>
      <c r="DE21" s="992"/>
      <c r="DF21" s="992"/>
      <c r="DG21" s="992"/>
      <c r="DH21" s="992"/>
      <c r="DI21" s="992"/>
      <c r="DJ21" s="992"/>
      <c r="DK21" s="992"/>
      <c r="DL21" s="992"/>
      <c r="DM21" s="992"/>
      <c r="DN21" s="992"/>
      <c r="DO21" s="992"/>
      <c r="DP21" s="992"/>
      <c r="DQ21" s="992"/>
      <c r="DR21" s="992"/>
      <c r="DS21" s="992"/>
      <c r="DT21" s="992"/>
      <c r="DU21" s="992"/>
      <c r="DV21" s="992"/>
      <c r="DW21" s="992"/>
      <c r="DX21" s="992"/>
      <c r="DY21" s="992"/>
      <c r="DZ21" s="992"/>
      <c r="EA21" s="992"/>
      <c r="EB21" s="992"/>
      <c r="EC21" s="992"/>
      <c r="ED21" s="992"/>
      <c r="EE21" s="992"/>
      <c r="EF21" s="992"/>
      <c r="EG21" s="992"/>
      <c r="EH21" s="992"/>
      <c r="EI21" s="992"/>
      <c r="EJ21" s="992"/>
      <c r="EK21" s="992"/>
      <c r="EL21" s="992"/>
      <c r="EM21" s="992"/>
      <c r="EN21" s="992"/>
      <c r="EO21" s="992"/>
      <c r="EP21" s="992"/>
      <c r="EQ21" s="992"/>
      <c r="ER21" s="992"/>
      <c r="ES21" s="992"/>
      <c r="ET21" s="992"/>
      <c r="EU21" s="992"/>
      <c r="EV21" s="992"/>
      <c r="EW21" s="992"/>
      <c r="EX21" s="992"/>
      <c r="EY21" s="992"/>
      <c r="EZ21" s="509" t="s">
        <v>575</v>
      </c>
      <c r="FD21" s="641"/>
    </row>
    <row r="22" spans="1:168" ht="33.75">
      <c r="A22" s="981"/>
      <c r="B22" s="981"/>
      <c r="C22" s="981"/>
      <c r="D22" s="981"/>
      <c r="E22" s="982" t="s">
        <v>83</v>
      </c>
      <c r="F22" s="646"/>
      <c r="G22" s="648"/>
      <c r="H22" s="990"/>
      <c r="I22" s="990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995" t="s">
        <v>286</v>
      </c>
      <c r="P22" s="995"/>
      <c r="Q22" s="995"/>
      <c r="R22" s="995"/>
      <c r="S22" s="995"/>
      <c r="T22" s="995"/>
      <c r="U22" s="995"/>
      <c r="V22" s="995"/>
      <c r="W22" s="995"/>
      <c r="X22" s="995"/>
      <c r="Y22" s="995"/>
      <c r="Z22" s="995"/>
      <c r="AA22" s="995"/>
      <c r="AB22" s="995"/>
      <c r="AC22" s="995"/>
      <c r="AD22" s="995"/>
      <c r="AE22" s="995"/>
      <c r="AF22" s="995"/>
      <c r="AG22" s="995"/>
      <c r="AH22" s="995"/>
      <c r="AI22" s="995"/>
      <c r="AJ22" s="995"/>
      <c r="AK22" s="995"/>
      <c r="AL22" s="995"/>
      <c r="AM22" s="995"/>
      <c r="AN22" s="995"/>
      <c r="AO22" s="995"/>
      <c r="AP22" s="995"/>
      <c r="AQ22" s="995"/>
      <c r="AR22" s="995"/>
      <c r="AS22" s="995"/>
      <c r="AT22" s="995"/>
      <c r="AU22" s="995"/>
      <c r="AV22" s="995"/>
      <c r="AW22" s="995"/>
      <c r="AX22" s="995"/>
      <c r="AY22" s="995"/>
      <c r="AZ22" s="995"/>
      <c r="BA22" s="995"/>
      <c r="BB22" s="995"/>
      <c r="BC22" s="995"/>
      <c r="BD22" s="995"/>
      <c r="BE22" s="995"/>
      <c r="BF22" s="995"/>
      <c r="BG22" s="995"/>
      <c r="BH22" s="995"/>
      <c r="BI22" s="995"/>
      <c r="BJ22" s="995"/>
      <c r="BK22" s="995"/>
      <c r="BL22" s="995"/>
      <c r="BM22" s="995"/>
      <c r="BN22" s="995"/>
      <c r="BO22" s="995"/>
      <c r="BP22" s="995"/>
      <c r="BQ22" s="995"/>
      <c r="BR22" s="995"/>
      <c r="BS22" s="995"/>
      <c r="BT22" s="995"/>
      <c r="BU22" s="995"/>
      <c r="BV22" s="995"/>
      <c r="BW22" s="995"/>
      <c r="BX22" s="995"/>
      <c r="BY22" s="995"/>
      <c r="BZ22" s="995"/>
      <c r="CA22" s="995"/>
      <c r="CB22" s="995"/>
      <c r="CC22" s="995"/>
      <c r="CD22" s="995"/>
      <c r="CE22" s="995"/>
      <c r="CF22" s="995"/>
      <c r="CG22" s="995"/>
      <c r="CH22" s="995"/>
      <c r="CI22" s="995"/>
      <c r="CJ22" s="995"/>
      <c r="CK22" s="995"/>
      <c r="CL22" s="995"/>
      <c r="CM22" s="995"/>
      <c r="CN22" s="995"/>
      <c r="CO22" s="995"/>
      <c r="CP22" s="995"/>
      <c r="CQ22" s="995"/>
      <c r="CR22" s="995"/>
      <c r="CS22" s="995"/>
      <c r="CT22" s="995"/>
      <c r="CU22" s="995"/>
      <c r="CV22" s="995"/>
      <c r="CW22" s="995"/>
      <c r="CX22" s="995"/>
      <c r="CY22" s="995"/>
      <c r="CZ22" s="995"/>
      <c r="DA22" s="995"/>
      <c r="DB22" s="995"/>
      <c r="DC22" s="995"/>
      <c r="DD22" s="995"/>
      <c r="DE22" s="995"/>
      <c r="DF22" s="995"/>
      <c r="DG22" s="995"/>
      <c r="DH22" s="995"/>
      <c r="DI22" s="995"/>
      <c r="DJ22" s="995"/>
      <c r="DK22" s="995"/>
      <c r="DL22" s="995"/>
      <c r="DM22" s="995"/>
      <c r="DN22" s="995"/>
      <c r="DO22" s="995"/>
      <c r="DP22" s="995"/>
      <c r="DQ22" s="995"/>
      <c r="DR22" s="995"/>
      <c r="DS22" s="995"/>
      <c r="DT22" s="995"/>
      <c r="DU22" s="995"/>
      <c r="DV22" s="995"/>
      <c r="DW22" s="995"/>
      <c r="DX22" s="995"/>
      <c r="DY22" s="995"/>
      <c r="DZ22" s="995"/>
      <c r="EA22" s="995"/>
      <c r="EB22" s="995"/>
      <c r="EC22" s="995"/>
      <c r="ED22" s="995"/>
      <c r="EE22" s="995"/>
      <c r="EF22" s="995"/>
      <c r="EG22" s="995"/>
      <c r="EH22" s="995"/>
      <c r="EI22" s="995"/>
      <c r="EJ22" s="995"/>
      <c r="EK22" s="995"/>
      <c r="EL22" s="995"/>
      <c r="EM22" s="995"/>
      <c r="EN22" s="995"/>
      <c r="EO22" s="995"/>
      <c r="EP22" s="995"/>
      <c r="EQ22" s="995"/>
      <c r="ER22" s="995"/>
      <c r="ES22" s="995"/>
      <c r="ET22" s="995"/>
      <c r="EU22" s="995"/>
      <c r="EV22" s="995"/>
      <c r="EW22" s="995"/>
      <c r="EX22" s="995"/>
      <c r="EY22" s="995"/>
      <c r="EZ22" s="509" t="s">
        <v>450</v>
      </c>
      <c r="FB22" s="641" t="str">
        <f>strCheckUnique(FC22:FC26)</f>
        <v/>
      </c>
      <c r="FD22" s="641"/>
    </row>
    <row r="23" spans="1:168" ht="39.950000000000003" customHeight="1">
      <c r="A23" s="981"/>
      <c r="B23" s="981"/>
      <c r="C23" s="981"/>
      <c r="D23" s="981"/>
      <c r="E23" s="982"/>
      <c r="F23" s="981">
        <v>1</v>
      </c>
      <c r="G23" s="646"/>
      <c r="H23" s="990"/>
      <c r="I23" s="990"/>
      <c r="J23" s="990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997"/>
      <c r="O23" s="620"/>
      <c r="P23" s="620"/>
      <c r="Q23" s="620"/>
      <c r="R23" s="620"/>
      <c r="S23" s="1132"/>
      <c r="T23" s="1132"/>
      <c r="U23" s="1117">
        <v>15.5</v>
      </c>
      <c r="V23" s="1117">
        <v>12.301690000000001</v>
      </c>
      <c r="W23" s="1117">
        <v>1833.17</v>
      </c>
      <c r="X23" s="620"/>
      <c r="Y23" s="985" t="s">
        <v>1266</v>
      </c>
      <c r="Z23" s="1001" t="s">
        <v>74</v>
      </c>
      <c r="AA23" s="985" t="s">
        <v>2150</v>
      </c>
      <c r="AB23" s="1001" t="s">
        <v>74</v>
      </c>
      <c r="AC23" s="691"/>
      <c r="AD23" s="691"/>
      <c r="AE23" s="691"/>
      <c r="AF23" s="691"/>
      <c r="AG23" s="1132"/>
      <c r="AH23" s="1132"/>
      <c r="AI23" s="1117">
        <v>15.87</v>
      </c>
      <c r="AJ23" s="1117">
        <v>12.59693</v>
      </c>
      <c r="AK23" s="1117">
        <v>1869.84</v>
      </c>
      <c r="AL23" s="691"/>
      <c r="AM23" s="985" t="s">
        <v>2151</v>
      </c>
      <c r="AN23" s="1001" t="s">
        <v>74</v>
      </c>
      <c r="AO23" s="985" t="s">
        <v>2152</v>
      </c>
      <c r="AP23" s="1001" t="s">
        <v>74</v>
      </c>
      <c r="AQ23" s="691"/>
      <c r="AR23" s="691"/>
      <c r="AS23" s="691"/>
      <c r="AT23" s="691"/>
      <c r="AU23" s="1132"/>
      <c r="AV23" s="1132"/>
      <c r="AW23" s="1117">
        <v>25.49</v>
      </c>
      <c r="AX23" s="1117">
        <v>7.0762</v>
      </c>
      <c r="AY23" s="1117">
        <v>1869.84</v>
      </c>
      <c r="AZ23" s="691"/>
      <c r="BA23" s="985" t="s">
        <v>2153</v>
      </c>
      <c r="BB23" s="1001" t="s">
        <v>74</v>
      </c>
      <c r="BC23" s="985" t="s">
        <v>2154</v>
      </c>
      <c r="BD23" s="1001" t="s">
        <v>74</v>
      </c>
      <c r="BE23" s="691"/>
      <c r="BF23" s="691"/>
      <c r="BG23" s="691"/>
      <c r="BH23" s="691"/>
      <c r="BI23" s="1132"/>
      <c r="BJ23" s="1132"/>
      <c r="BK23" s="1117">
        <v>26.37</v>
      </c>
      <c r="BL23" s="1117">
        <v>7.0762</v>
      </c>
      <c r="BM23" s="1117">
        <v>1917.98</v>
      </c>
      <c r="BN23" s="691"/>
      <c r="BO23" s="985" t="s">
        <v>2155</v>
      </c>
      <c r="BP23" s="1001" t="s">
        <v>74</v>
      </c>
      <c r="BQ23" s="985" t="s">
        <v>2156</v>
      </c>
      <c r="BR23" s="1001" t="s">
        <v>74</v>
      </c>
      <c r="BS23" s="691"/>
      <c r="BT23" s="691"/>
      <c r="BU23" s="691"/>
      <c r="BV23" s="691"/>
      <c r="BW23" s="1132"/>
      <c r="BX23" s="1132"/>
      <c r="BY23" s="1117">
        <v>26.37</v>
      </c>
      <c r="BZ23" s="1117">
        <v>6.2076099999999999</v>
      </c>
      <c r="CA23" s="1117">
        <v>1917.98</v>
      </c>
      <c r="CB23" s="691"/>
      <c r="CC23" s="985" t="s">
        <v>2157</v>
      </c>
      <c r="CD23" s="1001" t="s">
        <v>74</v>
      </c>
      <c r="CE23" s="985" t="s">
        <v>2158</v>
      </c>
      <c r="CF23" s="1001" t="s">
        <v>74</v>
      </c>
      <c r="CG23" s="691"/>
      <c r="CH23" s="691"/>
      <c r="CI23" s="691"/>
      <c r="CJ23" s="691"/>
      <c r="CK23" s="1132"/>
      <c r="CL23" s="1132"/>
      <c r="CM23" s="1117">
        <v>27.42</v>
      </c>
      <c r="CN23" s="1117">
        <v>6.2076099999999999</v>
      </c>
      <c r="CO23" s="1117">
        <v>1964.01</v>
      </c>
      <c r="CP23" s="691"/>
      <c r="CQ23" s="985" t="s">
        <v>2159</v>
      </c>
      <c r="CR23" s="1001" t="s">
        <v>74</v>
      </c>
      <c r="CS23" s="985" t="s">
        <v>2160</v>
      </c>
      <c r="CT23" s="1001" t="s">
        <v>74</v>
      </c>
      <c r="CU23" s="691"/>
      <c r="CV23" s="691"/>
      <c r="CW23" s="691"/>
      <c r="CX23" s="691"/>
      <c r="CY23" s="1132"/>
      <c r="CZ23" s="1132"/>
      <c r="DA23" s="1117">
        <v>27.42</v>
      </c>
      <c r="DB23" s="1117">
        <v>6.2076099999999999</v>
      </c>
      <c r="DC23" s="1117">
        <v>1964.01</v>
      </c>
      <c r="DD23" s="691"/>
      <c r="DE23" s="985" t="s">
        <v>2161</v>
      </c>
      <c r="DF23" s="1001" t="s">
        <v>74</v>
      </c>
      <c r="DG23" s="985" t="s">
        <v>2162</v>
      </c>
      <c r="DH23" s="1001" t="s">
        <v>74</v>
      </c>
      <c r="DI23" s="691"/>
      <c r="DJ23" s="691"/>
      <c r="DK23" s="691"/>
      <c r="DL23" s="691"/>
      <c r="DM23" s="1132"/>
      <c r="DN23" s="1132"/>
      <c r="DO23" s="1117">
        <v>27.42</v>
      </c>
      <c r="DP23" s="1117">
        <v>2.0285799999999998</v>
      </c>
      <c r="DQ23" s="1117">
        <v>2041.55</v>
      </c>
      <c r="DR23" s="691"/>
      <c r="DS23" s="985" t="s">
        <v>2163</v>
      </c>
      <c r="DT23" s="1001" t="s">
        <v>74</v>
      </c>
      <c r="DU23" s="985" t="s">
        <v>2164</v>
      </c>
      <c r="DV23" s="1001" t="s">
        <v>74</v>
      </c>
      <c r="DW23" s="691"/>
      <c r="DX23" s="691"/>
      <c r="DY23" s="691"/>
      <c r="DZ23" s="691"/>
      <c r="EA23" s="1132"/>
      <c r="EB23" s="1132"/>
      <c r="EC23" s="1117">
        <v>27.42</v>
      </c>
      <c r="ED23" s="1117">
        <v>2.0285799999999998</v>
      </c>
      <c r="EE23" s="1117">
        <v>2382.79</v>
      </c>
      <c r="EF23" s="691"/>
      <c r="EG23" s="985" t="s">
        <v>2133</v>
      </c>
      <c r="EH23" s="1001" t="s">
        <v>74</v>
      </c>
      <c r="EI23" s="985" t="s">
        <v>2165</v>
      </c>
      <c r="EJ23" s="1001" t="s">
        <v>74</v>
      </c>
      <c r="EK23" s="691"/>
      <c r="EL23" s="691"/>
      <c r="EM23" s="691"/>
      <c r="EN23" s="691"/>
      <c r="EO23" s="1132"/>
      <c r="EP23" s="1132"/>
      <c r="EQ23" s="1117">
        <v>27.42</v>
      </c>
      <c r="ER23" s="1117">
        <v>2.0285799999999998</v>
      </c>
      <c r="ES23" s="1117">
        <v>2382.79</v>
      </c>
      <c r="ET23" s="691"/>
      <c r="EU23" s="985" t="s">
        <v>2166</v>
      </c>
      <c r="EV23" s="1001" t="s">
        <v>74</v>
      </c>
      <c r="EW23" s="985" t="s">
        <v>1267</v>
      </c>
      <c r="EX23" s="1001" t="s">
        <v>75</v>
      </c>
      <c r="EY23" s="629"/>
      <c r="EZ23" s="954" t="s">
        <v>629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981"/>
      <c r="B24" s="981"/>
      <c r="C24" s="981"/>
      <c r="D24" s="981"/>
      <c r="E24" s="982"/>
      <c r="F24" s="981"/>
      <c r="G24" s="646"/>
      <c r="H24" s="990"/>
      <c r="I24" s="990"/>
      <c r="J24" s="990"/>
      <c r="K24" s="655"/>
      <c r="L24" s="612"/>
      <c r="M24" s="661"/>
      <c r="N24" s="997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985"/>
      <c r="Z24" s="1001"/>
      <c r="AA24" s="994"/>
      <c r="AB24" s="1001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985"/>
      <c r="AN24" s="1001"/>
      <c r="AO24" s="994"/>
      <c r="AP24" s="1001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985"/>
      <c r="BB24" s="1001"/>
      <c r="BC24" s="994"/>
      <c r="BD24" s="1001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985"/>
      <c r="BP24" s="1001"/>
      <c r="BQ24" s="994"/>
      <c r="BR24" s="1001"/>
      <c r="BS24" s="705"/>
      <c r="BT24" s="705"/>
      <c r="BU24" s="702"/>
      <c r="BV24" s="703" t="str">
        <f>CC23 &amp; "-" &amp; CE23</f>
        <v>01.01.2021-30.06.2021</v>
      </c>
      <c r="BW24" s="703"/>
      <c r="BX24" s="703"/>
      <c r="BY24" s="703"/>
      <c r="BZ24" s="703"/>
      <c r="CA24" s="703"/>
      <c r="CB24" s="703"/>
      <c r="CC24" s="985"/>
      <c r="CD24" s="1001"/>
      <c r="CE24" s="994"/>
      <c r="CF24" s="1001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985"/>
      <c r="CR24" s="1001"/>
      <c r="CS24" s="994"/>
      <c r="CT24" s="1001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985"/>
      <c r="DF24" s="1001"/>
      <c r="DG24" s="994"/>
      <c r="DH24" s="1001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985"/>
      <c r="DT24" s="1001"/>
      <c r="DU24" s="994"/>
      <c r="DV24" s="1001"/>
      <c r="DW24" s="705"/>
      <c r="DX24" s="705"/>
      <c r="DY24" s="702"/>
      <c r="DZ24" s="703" t="str">
        <f>EG23 &amp; "-" &amp; EI23</f>
        <v>01.01.2023-30.06.2023</v>
      </c>
      <c r="EA24" s="703"/>
      <c r="EB24" s="703"/>
      <c r="EC24" s="703"/>
      <c r="ED24" s="703"/>
      <c r="EE24" s="703"/>
      <c r="EF24" s="703"/>
      <c r="EG24" s="985"/>
      <c r="EH24" s="1001"/>
      <c r="EI24" s="994"/>
      <c r="EJ24" s="1001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985"/>
      <c r="EV24" s="1001"/>
      <c r="EW24" s="994"/>
      <c r="EX24" s="1001"/>
      <c r="EY24" s="629"/>
      <c r="EZ24" s="955"/>
      <c r="FD24" s="641"/>
    </row>
    <row r="25" spans="1:168" s="600" customFormat="1" ht="15" hidden="1" customHeight="1">
      <c r="A25" s="981"/>
      <c r="B25" s="981"/>
      <c r="C25" s="981"/>
      <c r="D25" s="981"/>
      <c r="E25" s="982"/>
      <c r="F25" s="981"/>
      <c r="G25" s="646"/>
      <c r="H25" s="990"/>
      <c r="I25" s="990"/>
      <c r="J25" s="990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4"/>
      <c r="AO25" s="844"/>
      <c r="AP25" s="844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4"/>
      <c r="BC25" s="844"/>
      <c r="BD25" s="844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4"/>
      <c r="BQ25" s="844"/>
      <c r="BR25" s="844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4"/>
      <c r="CE25" s="844"/>
      <c r="CF25" s="844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4"/>
      <c r="CS25" s="844"/>
      <c r="CT25" s="844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4"/>
      <c r="DG25" s="844"/>
      <c r="DH25" s="844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4"/>
      <c r="DU25" s="844"/>
      <c r="DV25" s="844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4"/>
      <c r="EI25" s="844"/>
      <c r="EJ25" s="844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4"/>
      <c r="EW25" s="844"/>
      <c r="EX25" s="844"/>
      <c r="EY25" s="619"/>
      <c r="EZ25" s="955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981"/>
      <c r="B26" s="981"/>
      <c r="C26" s="981"/>
      <c r="D26" s="981"/>
      <c r="E26" s="982"/>
      <c r="F26" s="650"/>
      <c r="G26" s="648"/>
      <c r="H26" s="990"/>
      <c r="I26" s="990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4"/>
      <c r="AO26" s="844"/>
      <c r="AP26" s="844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4"/>
      <c r="BC26" s="844"/>
      <c r="BD26" s="844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4"/>
      <c r="BQ26" s="844"/>
      <c r="BR26" s="844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4"/>
      <c r="CE26" s="844"/>
      <c r="CF26" s="844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4"/>
      <c r="CS26" s="844"/>
      <c r="CT26" s="844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4"/>
      <c r="DG26" s="844"/>
      <c r="DH26" s="844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4"/>
      <c r="DU26" s="844"/>
      <c r="DV26" s="844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4"/>
      <c r="EI26" s="844"/>
      <c r="EJ26" s="844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4"/>
      <c r="EW26" s="844"/>
      <c r="EX26" s="844"/>
      <c r="EY26" s="619"/>
      <c r="EZ26" s="956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981"/>
      <c r="B27" s="981"/>
      <c r="C27" s="981"/>
      <c r="D27" s="981"/>
      <c r="E27" s="649"/>
      <c r="F27" s="650"/>
      <c r="G27" s="648"/>
      <c r="H27" s="990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981"/>
      <c r="B28" s="981"/>
      <c r="C28" s="981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4"/>
      <c r="AO28" s="844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4"/>
      <c r="BC28" s="844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4"/>
      <c r="BQ28" s="844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4"/>
      <c r="CE28" s="844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4"/>
      <c r="CS28" s="844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4"/>
      <c r="DG28" s="844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4"/>
      <c r="DU28" s="844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4"/>
      <c r="EI28" s="844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4"/>
      <c r="EW28" s="844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44" t="s">
        <v>700</v>
      </c>
      <c r="N30" s="944"/>
      <c r="O30" s="944"/>
      <c r="P30" s="944"/>
      <c r="Q30" s="944"/>
      <c r="R30" s="944"/>
      <c r="S30" s="944"/>
      <c r="T30" s="944"/>
      <c r="U30" s="944"/>
      <c r="V30" s="944"/>
      <c r="W30" s="944"/>
      <c r="X30" s="944"/>
      <c r="Y30" s="944"/>
      <c r="Z30" s="944"/>
      <c r="AA30" s="944"/>
      <c r="AB30" s="944"/>
      <c r="AC30" s="944"/>
      <c r="AD30" s="944"/>
      <c r="AE30" s="944"/>
      <c r="AF30" s="944"/>
      <c r="AG30" s="944"/>
      <c r="AH30" s="944"/>
      <c r="AI30" s="944"/>
      <c r="AJ30" s="944"/>
      <c r="AK30" s="944"/>
      <c r="AL30" s="944"/>
      <c r="AM30" s="944"/>
      <c r="AN30" s="944"/>
      <c r="AO30" s="944"/>
      <c r="AP30" s="944"/>
      <c r="AQ30" s="944"/>
      <c r="AR30" s="944"/>
      <c r="AS30" s="944"/>
      <c r="AT30" s="944"/>
      <c r="AU30" s="944"/>
      <c r="AV30" s="944"/>
      <c r="AW30" s="944"/>
      <c r="AX30" s="944"/>
      <c r="AY30" s="944"/>
      <c r="AZ30" s="944"/>
      <c r="BA30" s="944"/>
      <c r="BB30" s="944"/>
      <c r="BC30" s="944"/>
      <c r="BD30" s="944"/>
      <c r="BE30" s="944"/>
      <c r="BF30" s="944"/>
      <c r="BG30" s="944"/>
      <c r="BH30" s="944"/>
      <c r="BI30" s="944"/>
      <c r="BJ30" s="944"/>
      <c r="BK30" s="944"/>
      <c r="BL30" s="944"/>
      <c r="BM30" s="944"/>
      <c r="BN30" s="944"/>
      <c r="BO30" s="944"/>
      <c r="BP30" s="944"/>
      <c r="BQ30" s="944"/>
      <c r="BR30" s="944"/>
      <c r="BS30" s="944"/>
      <c r="BT30" s="944"/>
      <c r="BU30" s="944"/>
      <c r="BV30" s="944"/>
      <c r="BW30" s="944"/>
      <c r="BX30" s="944"/>
      <c r="BY30" s="944"/>
      <c r="BZ30" s="944"/>
      <c r="CA30" s="944"/>
      <c r="CB30" s="944"/>
      <c r="CC30" s="944"/>
      <c r="CD30" s="944"/>
      <c r="CE30" s="944"/>
      <c r="CF30" s="944"/>
      <c r="CG30" s="944"/>
      <c r="CH30" s="944"/>
      <c r="CI30" s="944"/>
      <c r="CJ30" s="944"/>
      <c r="CK30" s="944"/>
      <c r="CL30" s="944"/>
      <c r="CM30" s="944"/>
      <c r="CN30" s="944"/>
      <c r="CO30" s="944"/>
      <c r="CP30" s="944"/>
      <c r="CQ30" s="944"/>
      <c r="CR30" s="944"/>
      <c r="CS30" s="944"/>
      <c r="CT30" s="944"/>
      <c r="CU30" s="944"/>
      <c r="CV30" s="944"/>
      <c r="CW30" s="944"/>
      <c r="CX30" s="944"/>
      <c r="CY30" s="944"/>
      <c r="CZ30" s="944"/>
      <c r="DA30" s="944"/>
      <c r="DB30" s="944"/>
      <c r="DC30" s="944"/>
      <c r="DD30" s="944"/>
      <c r="DE30" s="944"/>
      <c r="DF30" s="944"/>
      <c r="DG30" s="944"/>
      <c r="DH30" s="944"/>
      <c r="DI30" s="944"/>
      <c r="DJ30" s="944"/>
      <c r="DK30" s="944"/>
      <c r="DL30" s="944"/>
      <c r="DM30" s="944"/>
      <c r="DN30" s="944"/>
      <c r="DO30" s="944"/>
      <c r="DP30" s="944"/>
      <c r="DQ30" s="944"/>
      <c r="DR30" s="944"/>
      <c r="DS30" s="944"/>
      <c r="DT30" s="944"/>
      <c r="DU30" s="944"/>
      <c r="DV30" s="944"/>
      <c r="DW30" s="944"/>
      <c r="DX30" s="944"/>
      <c r="DY30" s="944"/>
      <c r="DZ30" s="944"/>
      <c r="EA30" s="944"/>
      <c r="EB30" s="944"/>
      <c r="EC30" s="944"/>
      <c r="ED30" s="944"/>
      <c r="EE30" s="944"/>
      <c r="EF30" s="944"/>
      <c r="EG30" s="944"/>
      <c r="EH30" s="944"/>
      <c r="EI30" s="944"/>
      <c r="EJ30" s="944"/>
      <c r="EK30" s="944"/>
      <c r="EL30" s="944"/>
      <c r="EM30" s="944"/>
      <c r="EN30" s="944"/>
      <c r="EO30" s="944"/>
      <c r="EP30" s="944"/>
      <c r="EQ30" s="944"/>
      <c r="ER30" s="944"/>
      <c r="ES30" s="944"/>
      <c r="ET30" s="944"/>
      <c r="EU30" s="944"/>
      <c r="EV30" s="944"/>
      <c r="EW30" s="944"/>
      <c r="EX30" s="944"/>
      <c r="EY30" s="944"/>
      <c r="FL30" s="34"/>
    </row>
  </sheetData>
  <sheetProtection password="FA9C" sheet="1" objects="1" scenarios="1" formatColumns="0" formatRows="0"/>
  <dataConsolidate leftLabels="1"/>
  <mergeCells count="159"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AM15:AO15"/>
    <mergeCell ref="AN16:AO16"/>
    <mergeCell ref="AN17:AO17"/>
    <mergeCell ref="AM23:AM24"/>
    <mergeCell ref="AN23:AN24"/>
    <mergeCell ref="AO23:AO24"/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J23:J25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18:A28"/>
    <mergeCell ref="B19:B28"/>
    <mergeCell ref="C20:C28"/>
    <mergeCell ref="D21:D27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 EO23:ES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45" t="s">
        <v>460</v>
      </c>
      <c r="G2" s="946"/>
      <c r="H2" s="947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1" t="s">
        <v>430</v>
      </c>
      <c r="G4" s="931"/>
      <c r="H4" s="931"/>
      <c r="I4" s="948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48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26.04.2022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49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49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49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49"/>
      <c r="B11" s="949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49"/>
      <c r="B12" s="949"/>
      <c r="C12" s="949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49"/>
      <c r="B13" s="949"/>
      <c r="C13" s="949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950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49"/>
      <c r="B14" s="949"/>
      <c r="C14" s="949"/>
      <c r="D14" s="440"/>
      <c r="F14" s="434"/>
      <c r="G14" s="159" t="s">
        <v>4</v>
      </c>
      <c r="H14" s="439"/>
      <c r="I14" s="950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49"/>
      <c r="B15" s="949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49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44" t="s">
        <v>554</v>
      </c>
      <c r="H19" s="944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51" t="s">
        <v>630</v>
      </c>
      <c r="M5" s="951"/>
      <c r="N5" s="951"/>
      <c r="O5" s="951"/>
      <c r="P5" s="951"/>
      <c r="Q5" s="951"/>
      <c r="R5" s="951"/>
      <c r="S5" s="951"/>
      <c r="T5" s="951"/>
      <c r="U5" s="951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20" customFormat="1" ht="6" hidden="1">
      <c r="G7" s="842"/>
      <c r="H7" s="842"/>
      <c r="L7" s="819"/>
      <c r="M7" s="728"/>
      <c r="N7" s="1031"/>
      <c r="O7" s="1031"/>
      <c r="P7" s="1031"/>
      <c r="Q7" s="1031"/>
      <c r="R7" s="1031"/>
      <c r="S7" s="1031"/>
      <c r="T7" s="1031"/>
      <c r="U7" s="1031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50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57" t="str">
        <f>IF(datePr_ch="",IF(datePr="","",datePr),datePr_ch)</f>
        <v>26.04.2022</v>
      </c>
      <c r="O8" s="957"/>
      <c r="P8" s="957"/>
      <c r="Q8" s="957"/>
      <c r="R8" s="957"/>
      <c r="S8" s="957"/>
      <c r="T8" s="957"/>
      <c r="U8" s="957"/>
      <c r="V8" s="876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57" t="str">
        <f>IF(numberPr_ch="",IF(numberPr="","",numberPr),numberPr_ch)</f>
        <v>151</v>
      </c>
      <c r="O9" s="957"/>
      <c r="P9" s="957"/>
      <c r="Q9" s="957"/>
      <c r="R9" s="957"/>
      <c r="S9" s="957"/>
      <c r="T9" s="957"/>
      <c r="U9" s="957"/>
      <c r="V9" s="876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20" customFormat="1" ht="6" hidden="1">
      <c r="G10" s="842"/>
      <c r="H10" s="842"/>
      <c r="L10" s="819"/>
      <c r="M10" s="728"/>
      <c r="N10" s="1031"/>
      <c r="O10" s="1031"/>
      <c r="P10" s="1031"/>
      <c r="Q10" s="1031"/>
      <c r="R10" s="1031"/>
      <c r="S10" s="1031"/>
      <c r="T10" s="1031"/>
      <c r="U10" s="1031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50" s="292" customFormat="1" ht="9.75" hidden="1" customHeight="1">
      <c r="L11" s="1013"/>
      <c r="M11" s="1013"/>
      <c r="N11" s="311"/>
      <c r="O11" s="311"/>
      <c r="P11" s="311"/>
      <c r="Q11" s="311"/>
      <c r="R11" s="311"/>
      <c r="S11" s="1014"/>
      <c r="T11" s="1014"/>
      <c r="U11" s="1014"/>
      <c r="V11" s="1014"/>
      <c r="W11" s="1014"/>
      <c r="X11" s="1014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987"/>
      <c r="M12" s="987"/>
      <c r="N12" s="202"/>
      <c r="O12" s="202"/>
      <c r="P12" s="202"/>
      <c r="Q12" s="202"/>
      <c r="R12" s="202"/>
      <c r="S12" s="1015"/>
      <c r="T12" s="1015"/>
      <c r="U12" s="1015"/>
      <c r="V12" s="1015"/>
      <c r="W12" s="1015"/>
      <c r="X12" s="1015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09"/>
      <c r="T13" s="1009"/>
      <c r="U13" s="1009"/>
      <c r="V13" s="1009"/>
      <c r="W13" s="1009"/>
      <c r="X13" s="1009"/>
      <c r="Y13" s="386"/>
      <c r="AD13" s="1009"/>
      <c r="AE13" s="1009"/>
      <c r="AF13" s="1009"/>
      <c r="AG13" s="1009"/>
      <c r="AH13" s="1009"/>
      <c r="AI13" s="1009"/>
      <c r="AJ13" s="1009"/>
      <c r="AK13" s="1009"/>
    </row>
    <row r="14" spans="7:50">
      <c r="J14" s="83"/>
      <c r="K14" s="83"/>
      <c r="L14" s="952" t="s">
        <v>430</v>
      </c>
      <c r="M14" s="952"/>
      <c r="N14" s="952"/>
      <c r="O14" s="952"/>
      <c r="P14" s="952"/>
      <c r="Q14" s="952"/>
      <c r="R14" s="952"/>
      <c r="S14" s="952"/>
      <c r="T14" s="952"/>
      <c r="U14" s="952"/>
      <c r="V14" s="952"/>
      <c r="W14" s="952"/>
      <c r="X14" s="952"/>
      <c r="Y14" s="952"/>
      <c r="Z14" s="952"/>
      <c r="AA14" s="952"/>
      <c r="AB14" s="952"/>
      <c r="AC14" s="952"/>
      <c r="AD14" s="952"/>
      <c r="AE14" s="952"/>
      <c r="AF14" s="952"/>
      <c r="AG14" s="952"/>
      <c r="AH14" s="952"/>
      <c r="AI14" s="952"/>
      <c r="AJ14" s="952"/>
      <c r="AK14" s="952"/>
      <c r="AL14" s="952"/>
      <c r="AM14" s="931" t="s">
        <v>431</v>
      </c>
    </row>
    <row r="15" spans="7:50" ht="14.25" customHeight="1">
      <c r="J15" s="83"/>
      <c r="K15" s="83"/>
      <c r="L15" s="952" t="s">
        <v>82</v>
      </c>
      <c r="M15" s="952" t="s">
        <v>452</v>
      </c>
      <c r="N15" s="952" t="s">
        <v>390</v>
      </c>
      <c r="O15" s="952"/>
      <c r="P15" s="952"/>
      <c r="Q15" s="952"/>
      <c r="R15" s="1010" t="s">
        <v>367</v>
      </c>
      <c r="S15" s="1010"/>
      <c r="T15" s="1010"/>
      <c r="U15" s="1010"/>
      <c r="V15" s="1010" t="s">
        <v>391</v>
      </c>
      <c r="W15" s="1010"/>
      <c r="X15" s="1010"/>
      <c r="Y15" s="1010"/>
      <c r="Z15" s="1010" t="s">
        <v>370</v>
      </c>
      <c r="AA15" s="1010"/>
      <c r="AB15" s="1010"/>
      <c r="AC15" s="1010"/>
      <c r="AD15" s="1010" t="s">
        <v>439</v>
      </c>
      <c r="AE15" s="1010"/>
      <c r="AF15" s="1010"/>
      <c r="AG15" s="1010"/>
      <c r="AH15" s="1010"/>
      <c r="AI15" s="1010"/>
      <c r="AJ15" s="1010"/>
      <c r="AK15" s="952" t="s">
        <v>319</v>
      </c>
      <c r="AL15" s="988" t="s">
        <v>258</v>
      </c>
      <c r="AM15" s="931"/>
    </row>
    <row r="16" spans="7:50" ht="26.25" customHeight="1">
      <c r="J16" s="83"/>
      <c r="K16" s="83"/>
      <c r="L16" s="952"/>
      <c r="M16" s="952"/>
      <c r="N16" s="952"/>
      <c r="O16" s="952"/>
      <c r="P16" s="952"/>
      <c r="Q16" s="952"/>
      <c r="R16" s="1010"/>
      <c r="S16" s="1010"/>
      <c r="T16" s="1010"/>
      <c r="U16" s="1010"/>
      <c r="V16" s="1010"/>
      <c r="W16" s="1010"/>
      <c r="X16" s="1010"/>
      <c r="Y16" s="1010"/>
      <c r="Z16" s="1010"/>
      <c r="AA16" s="1010"/>
      <c r="AB16" s="1010"/>
      <c r="AC16" s="1010"/>
      <c r="AD16" s="1010" t="s">
        <v>578</v>
      </c>
      <c r="AE16" s="1010"/>
      <c r="AF16" s="931" t="s">
        <v>393</v>
      </c>
      <c r="AG16" s="931"/>
      <c r="AH16" s="1012" t="s">
        <v>441</v>
      </c>
      <c r="AI16" s="1012"/>
      <c r="AJ16" s="1012"/>
      <c r="AK16" s="952"/>
      <c r="AL16" s="988"/>
      <c r="AM16" s="931"/>
    </row>
    <row r="17" spans="1:53" ht="14.25" customHeight="1">
      <c r="J17" s="83"/>
      <c r="K17" s="83"/>
      <c r="L17" s="952"/>
      <c r="M17" s="952"/>
      <c r="N17" s="952"/>
      <c r="O17" s="952"/>
      <c r="P17" s="952"/>
      <c r="Q17" s="952"/>
      <c r="R17" s="1010"/>
      <c r="S17" s="1010"/>
      <c r="T17" s="1010"/>
      <c r="U17" s="1010"/>
      <c r="V17" s="1010"/>
      <c r="W17" s="1010"/>
      <c r="X17" s="1010"/>
      <c r="Y17" s="1010"/>
      <c r="Z17" s="1010"/>
      <c r="AA17" s="1010"/>
      <c r="AB17" s="1010"/>
      <c r="AC17" s="1010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11" t="s">
        <v>369</v>
      </c>
      <c r="AJ17" s="1011"/>
      <c r="AK17" s="952"/>
      <c r="AL17" s="988"/>
      <c r="AM17" s="931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989">
        <f ca="1">OFFSET(N18,0,-1)+1</f>
        <v>3</v>
      </c>
      <c r="O18" s="989"/>
      <c r="P18" s="989"/>
      <c r="Q18" s="989"/>
      <c r="R18" s="989">
        <f ca="1">OFFSET(R18,0,-4)+1</f>
        <v>4</v>
      </c>
      <c r="S18" s="989"/>
      <c r="T18" s="989"/>
      <c r="U18" s="989"/>
      <c r="V18" s="989">
        <f ca="1">OFFSET(V18,0,-4)+1</f>
        <v>5</v>
      </c>
      <c r="W18" s="989"/>
      <c r="X18" s="989"/>
      <c r="Y18" s="989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16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19"/>
      <c r="O19" s="1019"/>
      <c r="P19" s="1019"/>
      <c r="Q19" s="1019"/>
      <c r="R19" s="1019"/>
      <c r="S19" s="1019"/>
      <c r="T19" s="1019"/>
      <c r="U19" s="1019"/>
      <c r="V19" s="1019"/>
      <c r="W19" s="1019"/>
      <c r="X19" s="1019"/>
      <c r="Y19" s="1019"/>
      <c r="Z19" s="1019"/>
      <c r="AA19" s="1019"/>
      <c r="AB19" s="1019"/>
      <c r="AC19" s="1019"/>
      <c r="AD19" s="1019"/>
      <c r="AE19" s="1019"/>
      <c r="AF19" s="1019"/>
      <c r="AG19" s="1019"/>
      <c r="AH19" s="1019"/>
      <c r="AI19" s="1019"/>
      <c r="AJ19" s="1019"/>
      <c r="AK19" s="1019"/>
      <c r="AL19" s="1019"/>
      <c r="AM19" s="548" t="s">
        <v>627</v>
      </c>
    </row>
    <row r="20" spans="1:53" ht="22.5">
      <c r="A20" s="1016"/>
      <c r="B20" s="1016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8"/>
      <c r="AA20" s="1018"/>
      <c r="AB20" s="1018"/>
      <c r="AC20" s="1018"/>
      <c r="AD20" s="1018"/>
      <c r="AE20" s="1018"/>
      <c r="AF20" s="1018"/>
      <c r="AG20" s="1018"/>
      <c r="AH20" s="1018"/>
      <c r="AI20" s="1018"/>
      <c r="AJ20" s="1018"/>
      <c r="AK20" s="1018"/>
      <c r="AL20" s="1018"/>
      <c r="AM20" s="511" t="s">
        <v>449</v>
      </c>
    </row>
    <row r="21" spans="1:53" ht="45">
      <c r="A21" s="1016"/>
      <c r="B21" s="1016"/>
      <c r="C21" s="1016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18"/>
      <c r="O21" s="1018"/>
      <c r="P21" s="1018"/>
      <c r="Q21" s="1018"/>
      <c r="R21" s="1018"/>
      <c r="S21" s="1018"/>
      <c r="T21" s="1018"/>
      <c r="U21" s="1018"/>
      <c r="V21" s="1018"/>
      <c r="W21" s="1018"/>
      <c r="X21" s="1018"/>
      <c r="Y21" s="1018"/>
      <c r="Z21" s="1018"/>
      <c r="AA21" s="1018"/>
      <c r="AB21" s="1018"/>
      <c r="AC21" s="1018"/>
      <c r="AD21" s="1018"/>
      <c r="AE21" s="1018"/>
      <c r="AF21" s="1018"/>
      <c r="AG21" s="1018"/>
      <c r="AH21" s="1018"/>
      <c r="AI21" s="1018"/>
      <c r="AJ21" s="1018"/>
      <c r="AK21" s="1018"/>
      <c r="AL21" s="1018"/>
      <c r="AM21" s="511" t="s">
        <v>561</v>
      </c>
    </row>
    <row r="22" spans="1:53" ht="20.100000000000001" customHeight="1">
      <c r="A22" s="1016"/>
      <c r="B22" s="1016"/>
      <c r="C22" s="1016"/>
      <c r="D22" s="1016">
        <v>1</v>
      </c>
      <c r="E22" s="276"/>
      <c r="F22" s="320"/>
      <c r="G22" s="321"/>
      <c r="H22" s="321"/>
      <c r="I22" s="1020"/>
      <c r="J22" s="1021"/>
      <c r="K22" s="990"/>
      <c r="L22" s="1022" t="str">
        <f>mergeValue(A22) &amp;"."&amp; mergeValue(B22)&amp;"."&amp; mergeValue(C22)&amp;"."&amp; mergeValue(D22)</f>
        <v>1.1.1.1</v>
      </c>
      <c r="M22" s="1023"/>
      <c r="N22" s="986" t="s">
        <v>74</v>
      </c>
      <c r="O22" s="1017"/>
      <c r="P22" s="1026" t="s">
        <v>83</v>
      </c>
      <c r="Q22" s="1027"/>
      <c r="R22" s="986" t="s">
        <v>75</v>
      </c>
      <c r="S22" s="1017"/>
      <c r="T22" s="1024">
        <v>1</v>
      </c>
      <c r="U22" s="1028"/>
      <c r="V22" s="986" t="s">
        <v>75</v>
      </c>
      <c r="W22" s="1017"/>
      <c r="X22" s="1024">
        <v>1</v>
      </c>
      <c r="Y22" s="1025"/>
      <c r="Z22" s="986" t="s">
        <v>75</v>
      </c>
      <c r="AA22" s="186"/>
      <c r="AB22" s="110">
        <v>1</v>
      </c>
      <c r="AC22" s="389"/>
      <c r="AD22" s="856"/>
      <c r="AE22" s="856"/>
      <c r="AF22" s="856"/>
      <c r="AG22" s="856"/>
      <c r="AH22" s="858"/>
      <c r="AI22" s="530" t="s">
        <v>74</v>
      </c>
      <c r="AJ22" s="858"/>
      <c r="AK22" s="547" t="s">
        <v>75</v>
      </c>
      <c r="AL22" s="261"/>
      <c r="AM22" s="950" t="s">
        <v>631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16"/>
      <c r="B23" s="1016"/>
      <c r="C23" s="1016"/>
      <c r="D23" s="1016"/>
      <c r="E23" s="276"/>
      <c r="F23" s="320"/>
      <c r="G23" s="321"/>
      <c r="H23" s="321"/>
      <c r="I23" s="1020"/>
      <c r="J23" s="1021"/>
      <c r="K23" s="990"/>
      <c r="L23" s="1022"/>
      <c r="M23" s="1023"/>
      <c r="N23" s="986"/>
      <c r="O23" s="1017"/>
      <c r="P23" s="1026"/>
      <c r="Q23" s="1027"/>
      <c r="R23" s="986"/>
      <c r="S23" s="1017"/>
      <c r="T23" s="1024"/>
      <c r="U23" s="1029"/>
      <c r="V23" s="986"/>
      <c r="W23" s="1017"/>
      <c r="X23" s="1024"/>
      <c r="Y23" s="1025"/>
      <c r="Z23" s="986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950"/>
      <c r="AO23" s="290"/>
      <c r="AP23" s="290"/>
      <c r="AQ23" s="290"/>
      <c r="AR23" s="290"/>
      <c r="AS23" s="290"/>
      <c r="AT23" s="290"/>
    </row>
    <row r="24" spans="1:53" ht="20.100000000000001" customHeight="1">
      <c r="A24" s="1016"/>
      <c r="B24" s="1016"/>
      <c r="C24" s="1016"/>
      <c r="D24" s="1016"/>
      <c r="E24" s="276"/>
      <c r="F24" s="320"/>
      <c r="G24" s="321"/>
      <c r="H24" s="321"/>
      <c r="I24" s="1020"/>
      <c r="J24" s="1021"/>
      <c r="K24" s="990"/>
      <c r="L24" s="1022"/>
      <c r="M24" s="1023"/>
      <c r="N24" s="986"/>
      <c r="O24" s="1017"/>
      <c r="P24" s="1026"/>
      <c r="Q24" s="1027"/>
      <c r="R24" s="986"/>
      <c r="S24" s="1017"/>
      <c r="T24" s="1024"/>
      <c r="U24" s="1030"/>
      <c r="V24" s="986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950"/>
      <c r="AO24" s="290"/>
      <c r="AP24" s="290"/>
      <c r="AQ24" s="290"/>
      <c r="AR24" s="290"/>
      <c r="AS24" s="290"/>
      <c r="AT24" s="290"/>
    </row>
    <row r="25" spans="1:53" ht="20.100000000000001" customHeight="1">
      <c r="A25" s="1016"/>
      <c r="B25" s="1016"/>
      <c r="C25" s="1016"/>
      <c r="D25" s="1016"/>
      <c r="E25" s="276"/>
      <c r="F25" s="320"/>
      <c r="G25" s="321"/>
      <c r="H25" s="321"/>
      <c r="I25" s="1020"/>
      <c r="J25" s="1021"/>
      <c r="K25" s="990"/>
      <c r="L25" s="1022"/>
      <c r="M25" s="1023"/>
      <c r="N25" s="986"/>
      <c r="O25" s="1017"/>
      <c r="P25" s="1026"/>
      <c r="Q25" s="1027"/>
      <c r="R25" s="986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950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16"/>
      <c r="B26" s="1016"/>
      <c r="C26" s="1016"/>
      <c r="D26" s="1016"/>
      <c r="E26" s="322"/>
      <c r="F26" s="323"/>
      <c r="G26" s="322"/>
      <c r="H26" s="322"/>
      <c r="I26" s="1020"/>
      <c r="J26" s="1021"/>
      <c r="K26" s="990"/>
      <c r="L26" s="1022"/>
      <c r="M26" s="1023"/>
      <c r="N26" s="986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950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16"/>
      <c r="B27" s="1016"/>
      <c r="C27" s="1016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950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16"/>
      <c r="B28" s="1016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16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 link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45" t="s">
        <v>460</v>
      </c>
      <c r="G2" s="946"/>
      <c r="H2" s="947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1" t="s">
        <v>430</v>
      </c>
      <c r="G4" s="931"/>
      <c r="H4" s="931"/>
      <c r="I4" s="948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48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26.04.2022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49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49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49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49"/>
      <c r="B11" s="949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49"/>
      <c r="B12" s="949"/>
      <c r="C12" s="949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49"/>
      <c r="B13" s="949"/>
      <c r="C13" s="949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950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49"/>
      <c r="B14" s="949"/>
      <c r="C14" s="949"/>
      <c r="D14" s="440"/>
      <c r="F14" s="434"/>
      <c r="G14" s="159" t="s">
        <v>4</v>
      </c>
      <c r="H14" s="439"/>
      <c r="I14" s="950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49"/>
      <c r="B15" s="949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49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44" t="s">
        <v>554</v>
      </c>
      <c r="H19" s="944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51" t="s">
        <v>630</v>
      </c>
      <c r="M5" s="951"/>
      <c r="N5" s="951"/>
      <c r="O5" s="951"/>
      <c r="P5" s="951"/>
      <c r="Q5" s="951"/>
      <c r="R5" s="951"/>
      <c r="S5" s="951"/>
      <c r="T5" s="951"/>
      <c r="U5" s="951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20" customFormat="1" ht="6" hidden="1">
      <c r="G7" s="842"/>
      <c r="H7" s="842"/>
      <c r="L7" s="819"/>
      <c r="M7" s="730"/>
      <c r="N7" s="1005"/>
      <c r="O7" s="1005"/>
      <c r="P7" s="1005"/>
      <c r="Q7" s="1005"/>
      <c r="R7" s="1005"/>
      <c r="S7" s="1005"/>
      <c r="T7" s="1005"/>
      <c r="U7" s="81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49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57" t="str">
        <f>IF(datePr_ch="",IF(datePr="","",datePr),datePr_ch)</f>
        <v>26.04.2022</v>
      </c>
      <c r="O8" s="957"/>
      <c r="P8" s="957"/>
      <c r="Q8" s="957"/>
      <c r="R8" s="957"/>
      <c r="S8" s="957"/>
      <c r="T8" s="957"/>
      <c r="U8" s="876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57" t="str">
        <f>IF(numberPr_ch="",IF(numberPr="","",numberPr),numberPr_ch)</f>
        <v>151</v>
      </c>
      <c r="O9" s="957"/>
      <c r="P9" s="957"/>
      <c r="Q9" s="957"/>
      <c r="R9" s="957"/>
      <c r="S9" s="957"/>
      <c r="T9" s="957"/>
      <c r="U9" s="876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20" customFormat="1" ht="6" hidden="1">
      <c r="G10" s="842"/>
      <c r="H10" s="842"/>
      <c r="L10" s="819"/>
      <c r="M10" s="727"/>
      <c r="N10" s="1044"/>
      <c r="O10" s="1044"/>
      <c r="P10" s="1044"/>
      <c r="Q10" s="1044"/>
      <c r="R10" s="1044"/>
      <c r="S10" s="1044"/>
      <c r="T10" s="1044"/>
      <c r="U10" s="81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49" s="237" customFormat="1" ht="11.25" hidden="1">
      <c r="G11" s="236"/>
      <c r="H11" s="236"/>
      <c r="L11" s="987"/>
      <c r="M11" s="987"/>
      <c r="N11" s="202"/>
      <c r="O11" s="202"/>
      <c r="P11" s="202"/>
      <c r="Q11" s="202"/>
      <c r="R11" s="1015"/>
      <c r="S11" s="1015"/>
      <c r="T11" s="1015"/>
      <c r="U11" s="1015"/>
      <c r="V11" s="1015"/>
      <c r="W11" s="1015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987"/>
      <c r="M12" s="987"/>
      <c r="N12" s="202"/>
      <c r="O12" s="202"/>
      <c r="P12" s="202"/>
      <c r="Q12" s="202"/>
      <c r="R12" s="1015"/>
      <c r="S12" s="1015"/>
      <c r="T12" s="1015"/>
      <c r="U12" s="1015"/>
      <c r="V12" s="1015"/>
      <c r="W12" s="1015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09"/>
      <c r="S13" s="1009"/>
      <c r="T13" s="1009"/>
      <c r="U13" s="1009"/>
      <c r="V13" s="1009"/>
      <c r="W13" s="1009"/>
      <c r="X13" s="386"/>
      <c r="AC13" s="1009"/>
      <c r="AD13" s="1009"/>
      <c r="AE13" s="1009"/>
      <c r="AF13" s="1009"/>
      <c r="AG13" s="1009"/>
      <c r="AH13" s="1009"/>
      <c r="AI13" s="1009"/>
      <c r="AJ13" s="1009"/>
    </row>
    <row r="14" spans="7:49" ht="14.25" customHeight="1">
      <c r="J14" s="83"/>
      <c r="K14" s="83"/>
      <c r="L14" s="952" t="s">
        <v>430</v>
      </c>
      <c r="M14" s="952"/>
      <c r="N14" s="952"/>
      <c r="O14" s="952"/>
      <c r="P14" s="952"/>
      <c r="Q14" s="952"/>
      <c r="R14" s="952"/>
      <c r="S14" s="952"/>
      <c r="T14" s="952"/>
      <c r="U14" s="952"/>
      <c r="V14" s="952"/>
      <c r="W14" s="952"/>
      <c r="X14" s="952"/>
      <c r="Y14" s="952"/>
      <c r="Z14" s="952"/>
      <c r="AA14" s="952"/>
      <c r="AB14" s="952"/>
      <c r="AC14" s="952"/>
      <c r="AD14" s="952"/>
      <c r="AE14" s="952"/>
      <c r="AF14" s="952"/>
      <c r="AG14" s="952"/>
      <c r="AH14" s="952"/>
      <c r="AI14" s="952"/>
      <c r="AJ14" s="952"/>
      <c r="AK14" s="952"/>
      <c r="AL14" s="931" t="s">
        <v>431</v>
      </c>
    </row>
    <row r="15" spans="7:49" ht="14.25" customHeight="1">
      <c r="J15" s="83"/>
      <c r="K15" s="83"/>
      <c r="L15" s="952" t="s">
        <v>82</v>
      </c>
      <c r="M15" s="952" t="s">
        <v>452</v>
      </c>
      <c r="N15" s="952" t="s">
        <v>390</v>
      </c>
      <c r="O15" s="952"/>
      <c r="P15" s="952"/>
      <c r="Q15" s="1010" t="s">
        <v>367</v>
      </c>
      <c r="R15" s="1010"/>
      <c r="S15" s="1010"/>
      <c r="T15" s="1010"/>
      <c r="U15" s="1010" t="s">
        <v>391</v>
      </c>
      <c r="V15" s="1010"/>
      <c r="W15" s="1010"/>
      <c r="X15" s="1010"/>
      <c r="Y15" s="1010" t="s">
        <v>370</v>
      </c>
      <c r="Z15" s="1010"/>
      <c r="AA15" s="1010"/>
      <c r="AB15" s="1010"/>
      <c r="AC15" s="1010" t="s">
        <v>439</v>
      </c>
      <c r="AD15" s="1010"/>
      <c r="AE15" s="1010"/>
      <c r="AF15" s="1010"/>
      <c r="AG15" s="1010"/>
      <c r="AH15" s="1010"/>
      <c r="AI15" s="1010"/>
      <c r="AJ15" s="952" t="s">
        <v>319</v>
      </c>
      <c r="AK15" s="988" t="s">
        <v>258</v>
      </c>
      <c r="AL15" s="931"/>
    </row>
    <row r="16" spans="7:49" ht="27.95" customHeight="1">
      <c r="J16" s="83"/>
      <c r="K16" s="83"/>
      <c r="L16" s="952"/>
      <c r="M16" s="952"/>
      <c r="N16" s="952"/>
      <c r="O16" s="952"/>
      <c r="P16" s="952"/>
      <c r="Q16" s="1010"/>
      <c r="R16" s="1010"/>
      <c r="S16" s="1010"/>
      <c r="T16" s="1010"/>
      <c r="U16" s="1010"/>
      <c r="V16" s="1010"/>
      <c r="W16" s="1010"/>
      <c r="X16" s="1010"/>
      <c r="Y16" s="1010"/>
      <c r="Z16" s="1010"/>
      <c r="AA16" s="1010"/>
      <c r="AB16" s="1010"/>
      <c r="AC16" s="1010" t="s">
        <v>392</v>
      </c>
      <c r="AD16" s="1010"/>
      <c r="AE16" s="931" t="s">
        <v>393</v>
      </c>
      <c r="AF16" s="931"/>
      <c r="AG16" s="1012" t="s">
        <v>441</v>
      </c>
      <c r="AH16" s="1012"/>
      <c r="AI16" s="1012"/>
      <c r="AJ16" s="952"/>
      <c r="AK16" s="988"/>
      <c r="AL16" s="931"/>
    </row>
    <row r="17" spans="1:53" ht="14.25" customHeight="1">
      <c r="J17" s="83"/>
      <c r="K17" s="83"/>
      <c r="L17" s="952"/>
      <c r="M17" s="952"/>
      <c r="N17" s="952"/>
      <c r="O17" s="952"/>
      <c r="P17" s="952"/>
      <c r="Q17" s="1010"/>
      <c r="R17" s="1010"/>
      <c r="S17" s="1010"/>
      <c r="T17" s="1010"/>
      <c r="U17" s="1010"/>
      <c r="V17" s="1010"/>
      <c r="W17" s="1010"/>
      <c r="X17" s="1010"/>
      <c r="Y17" s="1010"/>
      <c r="Z17" s="1010"/>
      <c r="AA17" s="1010"/>
      <c r="AB17" s="1010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11" t="s">
        <v>369</v>
      </c>
      <c r="AI17" s="1011"/>
      <c r="AJ17" s="952"/>
      <c r="AK17" s="988"/>
      <c r="AL17" s="931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989">
        <f ca="1">OFFSET(N18,0,-1)+1</f>
        <v>3</v>
      </c>
      <c r="O18" s="989"/>
      <c r="P18" s="989"/>
      <c r="Q18" s="989">
        <f ca="1">OFFSET(Q18,0,-3)+1</f>
        <v>4</v>
      </c>
      <c r="R18" s="989"/>
      <c r="S18" s="989"/>
      <c r="T18" s="989"/>
      <c r="U18" s="989">
        <f ca="1">OFFSET(U18,0,-4)+1</f>
        <v>5</v>
      </c>
      <c r="V18" s="989"/>
      <c r="W18" s="989"/>
      <c r="X18" s="989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16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34"/>
      <c r="O19" s="1035"/>
      <c r="P19" s="1035"/>
      <c r="Q19" s="1035"/>
      <c r="R19" s="1035"/>
      <c r="S19" s="1035"/>
      <c r="T19" s="1035"/>
      <c r="U19" s="1035"/>
      <c r="V19" s="1035"/>
      <c r="W19" s="1035"/>
      <c r="X19" s="1035"/>
      <c r="Y19" s="1035"/>
      <c r="Z19" s="1035"/>
      <c r="AA19" s="1035"/>
      <c r="AB19" s="1035"/>
      <c r="AC19" s="1035"/>
      <c r="AD19" s="1035"/>
      <c r="AE19" s="1035"/>
      <c r="AF19" s="1035"/>
      <c r="AG19" s="1035"/>
      <c r="AH19" s="1035"/>
      <c r="AI19" s="1035"/>
      <c r="AJ19" s="1035"/>
      <c r="AK19" s="1035"/>
      <c r="AL19" s="862" t="s">
        <v>627</v>
      </c>
    </row>
    <row r="20" spans="1:53" ht="22.5">
      <c r="A20" s="1016"/>
      <c r="B20" s="1016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42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8"/>
      <c r="AA20" s="1018"/>
      <c r="AB20" s="1018"/>
      <c r="AC20" s="1018"/>
      <c r="AD20" s="1018"/>
      <c r="AE20" s="1018"/>
      <c r="AF20" s="1018"/>
      <c r="AG20" s="1018"/>
      <c r="AH20" s="1018"/>
      <c r="AI20" s="1018"/>
      <c r="AJ20" s="1018"/>
      <c r="AK20" s="1018"/>
      <c r="AL20" s="861" t="s">
        <v>449</v>
      </c>
    </row>
    <row r="21" spans="1:53" ht="45">
      <c r="A21" s="1016"/>
      <c r="B21" s="1016"/>
      <c r="C21" s="1016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42"/>
      <c r="O21" s="1018"/>
      <c r="P21" s="1018"/>
      <c r="Q21" s="1018"/>
      <c r="R21" s="1018"/>
      <c r="S21" s="1018"/>
      <c r="T21" s="1018"/>
      <c r="U21" s="1018"/>
      <c r="V21" s="1018"/>
      <c r="W21" s="1018"/>
      <c r="X21" s="1018"/>
      <c r="Y21" s="1018"/>
      <c r="Z21" s="1018"/>
      <c r="AA21" s="1018"/>
      <c r="AB21" s="1018"/>
      <c r="AC21" s="1018"/>
      <c r="AD21" s="1018"/>
      <c r="AE21" s="1018"/>
      <c r="AF21" s="1018"/>
      <c r="AG21" s="1018"/>
      <c r="AH21" s="1018"/>
      <c r="AI21" s="1018"/>
      <c r="AJ21" s="1018"/>
      <c r="AK21" s="1018"/>
      <c r="AL21" s="861" t="s">
        <v>561</v>
      </c>
    </row>
    <row r="22" spans="1:53" ht="20.100000000000001" customHeight="1">
      <c r="A22" s="1016"/>
      <c r="B22" s="1016"/>
      <c r="C22" s="1016"/>
      <c r="D22" s="1016">
        <v>1</v>
      </c>
      <c r="E22" s="276"/>
      <c r="F22" s="320"/>
      <c r="G22" s="321"/>
      <c r="H22" s="321"/>
      <c r="I22" s="1020"/>
      <c r="J22" s="1021"/>
      <c r="K22" s="990"/>
      <c r="L22" s="1043" t="str">
        <f>mergeValue(A22) &amp;"."&amp; mergeValue(B22)&amp;"."&amp; mergeValue(C22)&amp;"."&amp; mergeValue(D22)</f>
        <v>1.1.1.1</v>
      </c>
      <c r="M22" s="1036"/>
      <c r="N22" s="1038"/>
      <c r="O22" s="1026" t="s">
        <v>83</v>
      </c>
      <c r="P22" s="1027"/>
      <c r="Q22" s="986" t="s">
        <v>75</v>
      </c>
      <c r="R22" s="1017"/>
      <c r="S22" s="1024">
        <v>1</v>
      </c>
      <c r="T22" s="1039"/>
      <c r="U22" s="986" t="s">
        <v>75</v>
      </c>
      <c r="V22" s="1017"/>
      <c r="W22" s="1024" t="s">
        <v>83</v>
      </c>
      <c r="X22" s="1032"/>
      <c r="Y22" s="986" t="s">
        <v>75</v>
      </c>
      <c r="Z22" s="186"/>
      <c r="AA22" s="110">
        <v>1</v>
      </c>
      <c r="AB22" s="555"/>
      <c r="AC22" s="856"/>
      <c r="AD22" s="856"/>
      <c r="AE22" s="857"/>
      <c r="AF22" s="856"/>
      <c r="AG22" s="858"/>
      <c r="AH22" s="530" t="s">
        <v>74</v>
      </c>
      <c r="AI22" s="858"/>
      <c r="AJ22" s="547" t="s">
        <v>75</v>
      </c>
      <c r="AK22" s="261"/>
      <c r="AL22" s="950" t="s">
        <v>631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16"/>
      <c r="B23" s="1016"/>
      <c r="C23" s="1016"/>
      <c r="D23" s="1016"/>
      <c r="E23" s="276"/>
      <c r="F23" s="320"/>
      <c r="G23" s="321"/>
      <c r="H23" s="321"/>
      <c r="I23" s="1020"/>
      <c r="J23" s="1021"/>
      <c r="K23" s="990"/>
      <c r="L23" s="1022"/>
      <c r="M23" s="1037"/>
      <c r="N23" s="1038"/>
      <c r="O23" s="1026"/>
      <c r="P23" s="1027"/>
      <c r="Q23" s="986"/>
      <c r="R23" s="1017"/>
      <c r="S23" s="1024"/>
      <c r="T23" s="1040"/>
      <c r="U23" s="986"/>
      <c r="V23" s="1017"/>
      <c r="W23" s="1024"/>
      <c r="X23" s="1033"/>
      <c r="Y23" s="986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950"/>
      <c r="AN23" s="290"/>
      <c r="AO23" s="290"/>
      <c r="AP23" s="290"/>
      <c r="AQ23" s="290"/>
      <c r="AR23" s="290"/>
      <c r="AS23" s="290"/>
    </row>
    <row r="24" spans="1:53" ht="20.100000000000001" customHeight="1">
      <c r="A24" s="1016"/>
      <c r="B24" s="1016"/>
      <c r="C24" s="1016"/>
      <c r="D24" s="1016"/>
      <c r="E24" s="276"/>
      <c r="F24" s="320"/>
      <c r="G24" s="321"/>
      <c r="H24" s="321"/>
      <c r="I24" s="1020"/>
      <c r="J24" s="1021"/>
      <c r="K24" s="990"/>
      <c r="L24" s="1022"/>
      <c r="M24" s="1037"/>
      <c r="N24" s="1038"/>
      <c r="O24" s="1026"/>
      <c r="P24" s="1027"/>
      <c r="Q24" s="986"/>
      <c r="R24" s="1017"/>
      <c r="S24" s="1024"/>
      <c r="T24" s="1041"/>
      <c r="U24" s="986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950"/>
      <c r="AN24" s="290"/>
      <c r="AO24" s="290"/>
      <c r="AP24" s="290"/>
      <c r="AQ24" s="290"/>
      <c r="AR24" s="290"/>
      <c r="AS24" s="290"/>
    </row>
    <row r="25" spans="1:53" ht="20.100000000000001" customHeight="1">
      <c r="A25" s="1016"/>
      <c r="B25" s="1016"/>
      <c r="C25" s="1016"/>
      <c r="D25" s="1016"/>
      <c r="E25" s="276"/>
      <c r="F25" s="320"/>
      <c r="G25" s="321"/>
      <c r="H25" s="321"/>
      <c r="I25" s="1020"/>
      <c r="J25" s="1021"/>
      <c r="K25" s="990"/>
      <c r="L25" s="1022"/>
      <c r="M25" s="1037"/>
      <c r="N25" s="1038"/>
      <c r="O25" s="1026"/>
      <c r="P25" s="1027"/>
      <c r="Q25" s="986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950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16"/>
      <c r="B26" s="1016"/>
      <c r="C26" s="1016"/>
      <c r="D26" s="1016"/>
      <c r="E26" s="322"/>
      <c r="F26" s="323"/>
      <c r="G26" s="322"/>
      <c r="H26" s="322"/>
      <c r="I26" s="1020"/>
      <c r="J26" s="1021"/>
      <c r="K26" s="990"/>
      <c r="L26" s="1022"/>
      <c r="M26" s="1037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950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16"/>
      <c r="B27" s="1016"/>
      <c r="C27" s="1016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950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16"/>
      <c r="B28" s="1016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16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5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45" t="s">
        <v>453</v>
      </c>
      <c r="E5" s="1045"/>
      <c r="F5" s="1045"/>
      <c r="G5" s="1045"/>
      <c r="H5" s="1045"/>
      <c r="I5" s="1045"/>
      <c r="J5" s="1045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47" t="s">
        <v>430</v>
      </c>
      <c r="E8" s="1047"/>
      <c r="F8" s="1047"/>
      <c r="G8" s="1047"/>
      <c r="H8" s="1047"/>
      <c r="I8" s="1047"/>
      <c r="J8" s="1047"/>
      <c r="K8" s="1047" t="s">
        <v>431</v>
      </c>
    </row>
    <row r="9" spans="1:14">
      <c r="D9" s="1047" t="s">
        <v>82</v>
      </c>
      <c r="E9" s="1047" t="s">
        <v>455</v>
      </c>
      <c r="F9" s="1047"/>
      <c r="G9" s="1047" t="s">
        <v>456</v>
      </c>
      <c r="H9" s="1047"/>
      <c r="I9" s="1047"/>
      <c r="J9" s="1047"/>
      <c r="K9" s="1047"/>
    </row>
    <row r="10" spans="1:14" ht="22.5">
      <c r="D10" s="1047"/>
      <c r="E10" s="138" t="s">
        <v>457</v>
      </c>
      <c r="F10" s="138" t="s">
        <v>404</v>
      </c>
      <c r="G10" s="138" t="s">
        <v>404</v>
      </c>
      <c r="H10" s="138" t="s">
        <v>457</v>
      </c>
      <c r="I10" s="138" t="s">
        <v>458</v>
      </c>
      <c r="J10" s="138" t="s">
        <v>432</v>
      </c>
      <c r="K10" s="1047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9"/>
      <c r="F12" s="848"/>
      <c r="G12" s="848"/>
      <c r="H12" s="848"/>
      <c r="I12" s="880"/>
      <c r="J12" s="849"/>
      <c r="K12" s="954" t="s">
        <v>459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56"/>
    </row>
    <row r="14" spans="1:14" ht="3" customHeight="1">
      <c r="A14" s="132"/>
      <c r="B14" s="132"/>
      <c r="C14" s="132"/>
    </row>
    <row r="15" spans="1:14" ht="27.75" customHeight="1">
      <c r="E15" s="1046" t="s">
        <v>555</v>
      </c>
      <c r="F15" s="1046"/>
      <c r="G15" s="1046"/>
      <c r="H15" s="1046"/>
      <c r="I15" s="1046"/>
      <c r="J15" s="1046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26" t="s">
        <v>296</v>
      </c>
      <c r="E7" s="928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6" t="s">
        <v>2149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48" t="s">
        <v>297</v>
      </c>
      <c r="E15" s="1048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45" t="s">
        <v>55</v>
      </c>
      <c r="E7" s="1045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>
      <c r="C12" s="48"/>
      <c r="D12" s="114"/>
      <c r="E12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49" t="s">
        <v>56</v>
      </c>
      <c r="C2" s="1049"/>
      <c r="D2" s="1049"/>
      <c r="E2" s="554"/>
    </row>
    <row r="3" spans="2:5" ht="3" customHeight="1"/>
    <row r="4" spans="2:5" ht="21.75" customHeight="1" thickBot="1">
      <c r="B4" s="1105" t="s">
        <v>1</v>
      </c>
      <c r="C4" s="1105" t="s">
        <v>81</v>
      </c>
      <c r="D4" s="1105" t="s">
        <v>67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1071">
        <v>1</v>
      </c>
      <c r="E9" s="1081"/>
      <c r="F9" s="1083"/>
      <c r="G9" s="1087" t="s">
        <v>75</v>
      </c>
      <c r="H9" s="1071"/>
      <c r="I9" s="1071">
        <v>1</v>
      </c>
      <c r="J9" s="1074"/>
      <c r="K9" s="986" t="s">
        <v>75</v>
      </c>
      <c r="L9" s="1076"/>
      <c r="M9" s="1076" t="s">
        <v>83</v>
      </c>
      <c r="N9" s="1079"/>
      <c r="O9" s="986" t="s">
        <v>75</v>
      </c>
      <c r="P9" s="304"/>
      <c r="Q9" s="304" t="s">
        <v>83</v>
      </c>
      <c r="R9" s="896"/>
      <c r="S9" s="399"/>
    </row>
    <row r="10" spans="1:19" s="100" customFormat="1" ht="17.100000000000001" customHeight="1">
      <c r="A10" s="281"/>
      <c r="C10" s="179"/>
      <c r="D10" s="1072"/>
      <c r="E10" s="1082"/>
      <c r="F10" s="1084"/>
      <c r="G10" s="1072"/>
      <c r="H10" s="1072"/>
      <c r="I10" s="1072"/>
      <c r="J10" s="1075"/>
      <c r="K10" s="1072"/>
      <c r="L10" s="1072"/>
      <c r="M10" s="1072"/>
      <c r="N10" s="1080"/>
      <c r="O10" s="1072"/>
      <c r="P10" s="305"/>
      <c r="Q10" s="119"/>
      <c r="R10" s="119" t="s">
        <v>579</v>
      </c>
      <c r="S10" s="120"/>
    </row>
    <row r="11" spans="1:19" s="100" customFormat="1" ht="17.100000000000001" customHeight="1">
      <c r="A11" s="281"/>
      <c r="C11" s="179"/>
      <c r="D11" s="1072"/>
      <c r="E11" s="1082"/>
      <c r="F11" s="1084"/>
      <c r="G11" s="1072"/>
      <c r="H11" s="1072"/>
      <c r="I11" s="1072"/>
      <c r="J11" s="1075"/>
      <c r="K11" s="1072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1072"/>
      <c r="E12" s="1082"/>
      <c r="F12" s="1084"/>
      <c r="G12" s="1072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073"/>
      <c r="E14" s="1085"/>
      <c r="F14" s="1086"/>
      <c r="G14" s="1088"/>
      <c r="H14" s="1071"/>
      <c r="I14" s="1071">
        <v>1</v>
      </c>
      <c r="J14" s="1074"/>
      <c r="K14" s="986" t="s">
        <v>75</v>
      </c>
      <c r="L14" s="1076"/>
      <c r="M14" s="1076" t="s">
        <v>83</v>
      </c>
      <c r="N14" s="1079"/>
      <c r="O14" s="986" t="s">
        <v>75</v>
      </c>
      <c r="P14" s="304"/>
      <c r="Q14" s="304" t="s">
        <v>83</v>
      </c>
      <c r="R14" s="896"/>
      <c r="S14" s="399"/>
    </row>
    <row r="15" spans="1:19" ht="17.100000000000001" customHeight="1">
      <c r="A15" s="281"/>
      <c r="B15" s="100"/>
      <c r="C15" s="179"/>
      <c r="D15" s="1073"/>
      <c r="E15" s="1085"/>
      <c r="F15" s="1086"/>
      <c r="G15" s="1088"/>
      <c r="H15" s="1071"/>
      <c r="I15" s="1071"/>
      <c r="J15" s="1075"/>
      <c r="K15" s="986"/>
      <c r="L15" s="1076"/>
      <c r="M15" s="1076"/>
      <c r="N15" s="1080"/>
      <c r="O15" s="986"/>
      <c r="P15" s="305"/>
      <c r="Q15" s="119"/>
      <c r="R15" s="119" t="s">
        <v>579</v>
      </c>
      <c r="S15" s="120"/>
    </row>
    <row r="16" spans="1:19" ht="17.100000000000001" customHeight="1">
      <c r="A16" s="281"/>
      <c r="B16" s="100"/>
      <c r="C16" s="179"/>
      <c r="D16" s="1073"/>
      <c r="E16" s="1085"/>
      <c r="F16" s="1086"/>
      <c r="G16" s="1088"/>
      <c r="H16" s="1071"/>
      <c r="I16" s="1071"/>
      <c r="J16" s="1075"/>
      <c r="K16" s="986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073"/>
      <c r="E17" s="1085"/>
      <c r="F17" s="1086"/>
      <c r="G17" s="1088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10" t="s">
        <v>280</v>
      </c>
      <c r="P25" s="1010"/>
      <c r="Q25" s="1010"/>
      <c r="R25" s="1012" t="s">
        <v>253</v>
      </c>
      <c r="S25" s="1012"/>
      <c r="T25" s="1012"/>
      <c r="U25" s="952" t="s">
        <v>319</v>
      </c>
      <c r="W25" s="1089"/>
    </row>
    <row r="26" spans="1:36" ht="17.100000000000001" hidden="1" customHeight="1">
      <c r="O26" s="1077" t="s">
        <v>696</v>
      </c>
      <c r="P26" s="1077" t="s">
        <v>254</v>
      </c>
      <c r="Q26" s="1077"/>
      <c r="R26" s="1012"/>
      <c r="S26" s="1012"/>
      <c r="T26" s="1012"/>
      <c r="U26" s="952"/>
      <c r="W26" s="1089"/>
    </row>
    <row r="27" spans="1:36" ht="37.5" hidden="1" customHeight="1">
      <c r="O27" s="1077"/>
      <c r="P27" s="102" t="s">
        <v>697</v>
      </c>
      <c r="Q27" s="102" t="s">
        <v>6</v>
      </c>
      <c r="R27" s="103" t="s">
        <v>257</v>
      </c>
      <c r="S27" s="1011" t="s">
        <v>256</v>
      </c>
      <c r="T27" s="1011"/>
      <c r="U27" s="952"/>
      <c r="W27" s="1089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078"/>
      <c r="P28" s="1078"/>
      <c r="Q28" s="1078"/>
      <c r="R28" s="1078"/>
      <c r="S28" s="1078"/>
      <c r="T28" s="1078"/>
      <c r="U28" s="1078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981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58"/>
      <c r="P29" s="1053"/>
      <c r="Q29" s="1053"/>
      <c r="R29" s="1053"/>
      <c r="S29" s="1053"/>
      <c r="T29" s="1053"/>
      <c r="U29" s="1053"/>
      <c r="V29" s="1059"/>
      <c r="W29" s="556" t="s">
        <v>448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981"/>
      <c r="B30" s="981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58"/>
      <c r="P30" s="1053"/>
      <c r="Q30" s="1053"/>
      <c r="R30" s="1053"/>
      <c r="S30" s="1053"/>
      <c r="T30" s="1053"/>
      <c r="U30" s="1053"/>
      <c r="V30" s="1059"/>
      <c r="W30" s="265" t="s">
        <v>449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981"/>
      <c r="B31" s="981"/>
      <c r="C31" s="981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560</v>
      </c>
      <c r="N31" s="264"/>
      <c r="O31" s="1058"/>
      <c r="P31" s="1053"/>
      <c r="Q31" s="1053"/>
      <c r="R31" s="1053"/>
      <c r="S31" s="1053"/>
      <c r="T31" s="1053"/>
      <c r="U31" s="1053"/>
      <c r="V31" s="1059"/>
      <c r="W31" s="265" t="s">
        <v>561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981"/>
      <c r="B32" s="981"/>
      <c r="C32" s="981"/>
      <c r="D32" s="981">
        <v>1</v>
      </c>
      <c r="E32" s="447"/>
      <c r="F32" s="447"/>
      <c r="G32" s="447"/>
      <c r="H32" s="447"/>
      <c r="I32" s="990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054"/>
      <c r="P32" s="1055"/>
      <c r="Q32" s="1055"/>
      <c r="R32" s="1055"/>
      <c r="S32" s="1055"/>
      <c r="T32" s="1055"/>
      <c r="U32" s="1055"/>
      <c r="V32" s="1090"/>
      <c r="W32" s="265" t="s">
        <v>556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981"/>
      <c r="B33" s="981"/>
      <c r="C33" s="981"/>
      <c r="D33" s="981"/>
      <c r="E33" s="981">
        <v>1</v>
      </c>
      <c r="F33" s="447"/>
      <c r="G33" s="447"/>
      <c r="H33" s="447"/>
      <c r="I33" s="990"/>
      <c r="J33" s="990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056"/>
      <c r="P33" s="1057"/>
      <c r="Q33" s="1057"/>
      <c r="R33" s="1057"/>
      <c r="S33" s="1057"/>
      <c r="T33" s="1057"/>
      <c r="U33" s="1057"/>
      <c r="V33" s="1091"/>
      <c r="W33" s="265" t="s">
        <v>450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981"/>
      <c r="B34" s="981"/>
      <c r="C34" s="981"/>
      <c r="D34" s="981"/>
      <c r="E34" s="981"/>
      <c r="F34" s="313">
        <v>1</v>
      </c>
      <c r="G34" s="313"/>
      <c r="H34" s="313"/>
      <c r="I34" s="990"/>
      <c r="J34" s="990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997"/>
      <c r="O34" s="187"/>
      <c r="P34" s="187"/>
      <c r="Q34" s="187"/>
      <c r="R34" s="985"/>
      <c r="S34" s="986" t="s">
        <v>74</v>
      </c>
      <c r="T34" s="985"/>
      <c r="U34" s="986" t="s">
        <v>75</v>
      </c>
      <c r="V34" s="261"/>
      <c r="W34" s="1060" t="s">
        <v>451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981"/>
      <c r="B35" s="981"/>
      <c r="C35" s="981"/>
      <c r="D35" s="981"/>
      <c r="E35" s="981"/>
      <c r="F35" s="313"/>
      <c r="G35" s="313"/>
      <c r="H35" s="313"/>
      <c r="I35" s="990"/>
      <c r="J35" s="990"/>
      <c r="K35" s="316"/>
      <c r="L35" s="166"/>
      <c r="M35" s="196"/>
      <c r="N35" s="997"/>
      <c r="O35" s="277"/>
      <c r="P35" s="274"/>
      <c r="Q35" s="275" t="str">
        <f>R34 &amp; "-" &amp; T34</f>
        <v>-</v>
      </c>
      <c r="R35" s="985"/>
      <c r="S35" s="986"/>
      <c r="T35" s="994"/>
      <c r="U35" s="986"/>
      <c r="V35" s="261"/>
      <c r="W35" s="1061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981"/>
      <c r="B36" s="981"/>
      <c r="C36" s="981"/>
      <c r="D36" s="981"/>
      <c r="E36" s="981"/>
      <c r="F36" s="313"/>
      <c r="G36" s="313"/>
      <c r="H36" s="313"/>
      <c r="I36" s="990"/>
      <c r="J36" s="990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062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981"/>
      <c r="B37" s="981"/>
      <c r="C37" s="981"/>
      <c r="D37" s="981"/>
      <c r="E37" s="313"/>
      <c r="F37" s="447"/>
      <c r="G37" s="447"/>
      <c r="H37" s="447"/>
      <c r="I37" s="990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981"/>
      <c r="B38" s="981"/>
      <c r="C38" s="981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981"/>
      <c r="B39" s="981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981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981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052"/>
      <c r="P45" s="1053"/>
      <c r="Q45" s="1053"/>
      <c r="R45" s="1053"/>
      <c r="S45" s="1053"/>
      <c r="T45" s="1053"/>
      <c r="U45" s="1053"/>
      <c r="V45" s="1053"/>
      <c r="W45" s="853" t="s">
        <v>627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981"/>
      <c r="B46" s="981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052"/>
      <c r="P46" s="1053"/>
      <c r="Q46" s="1053"/>
      <c r="R46" s="1053"/>
      <c r="S46" s="1053"/>
      <c r="T46" s="1053"/>
      <c r="U46" s="1053"/>
      <c r="V46" s="1053"/>
      <c r="W46" s="853" t="s">
        <v>449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981"/>
      <c r="B47" s="981"/>
      <c r="C47" s="981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560</v>
      </c>
      <c r="N47" s="630"/>
      <c r="O47" s="1052"/>
      <c r="P47" s="1053"/>
      <c r="Q47" s="1053"/>
      <c r="R47" s="1053"/>
      <c r="S47" s="1053"/>
      <c r="T47" s="1053"/>
      <c r="U47" s="1053"/>
      <c r="V47" s="1053"/>
      <c r="W47" s="853" t="s">
        <v>561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981"/>
      <c r="B48" s="981"/>
      <c r="C48" s="981"/>
      <c r="D48" s="981">
        <v>1</v>
      </c>
      <c r="E48" s="649"/>
      <c r="F48" s="648"/>
      <c r="G48" s="648"/>
      <c r="H48" s="990"/>
      <c r="I48" s="998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054"/>
      <c r="P48" s="1055"/>
      <c r="Q48" s="1055"/>
      <c r="R48" s="1055"/>
      <c r="S48" s="1055"/>
      <c r="T48" s="1055"/>
      <c r="U48" s="1055"/>
      <c r="V48" s="1055"/>
      <c r="W48" s="853" t="s">
        <v>575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981"/>
      <c r="B49" s="981"/>
      <c r="C49" s="981"/>
      <c r="D49" s="981"/>
      <c r="E49" s="982" t="s">
        <v>83</v>
      </c>
      <c r="F49" s="646"/>
      <c r="G49" s="648"/>
      <c r="H49" s="990"/>
      <c r="I49" s="998"/>
      <c r="J49" s="990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056"/>
      <c r="P49" s="1057"/>
      <c r="Q49" s="1057"/>
      <c r="R49" s="1057"/>
      <c r="S49" s="1057"/>
      <c r="T49" s="1057"/>
      <c r="U49" s="1057"/>
      <c r="V49" s="1057"/>
      <c r="W49" s="853" t="s">
        <v>450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981"/>
      <c r="B50" s="981"/>
      <c r="C50" s="981"/>
      <c r="D50" s="981"/>
      <c r="E50" s="982"/>
      <c r="F50" s="646">
        <v>1</v>
      </c>
      <c r="G50" s="646"/>
      <c r="H50" s="990"/>
      <c r="I50" s="998"/>
      <c r="J50" s="990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997"/>
      <c r="O50" s="620"/>
      <c r="P50" s="620"/>
      <c r="Q50" s="620"/>
      <c r="R50" s="985"/>
      <c r="S50" s="1001" t="s">
        <v>74</v>
      </c>
      <c r="T50" s="985"/>
      <c r="U50" s="1001" t="s">
        <v>75</v>
      </c>
      <c r="V50" s="815"/>
      <c r="W50" s="950" t="s">
        <v>628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981"/>
      <c r="B51" s="981"/>
      <c r="C51" s="981"/>
      <c r="D51" s="981"/>
      <c r="E51" s="982"/>
      <c r="F51" s="646"/>
      <c r="G51" s="646"/>
      <c r="H51" s="990"/>
      <c r="I51" s="998"/>
      <c r="J51" s="990"/>
      <c r="K51" s="655"/>
      <c r="L51" s="612"/>
      <c r="M51" s="661"/>
      <c r="N51" s="997"/>
      <c r="O51" s="637"/>
      <c r="P51" s="634"/>
      <c r="Q51" s="635" t="str">
        <f>R50 &amp; "-" &amp; T50</f>
        <v>-</v>
      </c>
      <c r="R51" s="985"/>
      <c r="S51" s="1001"/>
      <c r="T51" s="994"/>
      <c r="U51" s="1001"/>
      <c r="V51" s="815"/>
      <c r="W51" s="950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981"/>
      <c r="B52" s="981"/>
      <c r="C52" s="981"/>
      <c r="D52" s="981"/>
      <c r="E52" s="982"/>
      <c r="F52" s="650"/>
      <c r="G52" s="648"/>
      <c r="H52" s="990"/>
      <c r="I52" s="998"/>
      <c r="J52" s="990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4"/>
      <c r="W52" s="950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981"/>
      <c r="B53" s="981"/>
      <c r="C53" s="981"/>
      <c r="D53" s="981"/>
      <c r="E53" s="649"/>
      <c r="F53" s="650"/>
      <c r="G53" s="648"/>
      <c r="H53" s="990"/>
      <c r="I53" s="998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3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981"/>
      <c r="B54" s="981"/>
      <c r="C54" s="981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981"/>
      <c r="B55" s="981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981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981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993"/>
      <c r="P61" s="993"/>
      <c r="Q61" s="993"/>
      <c r="R61" s="993"/>
      <c r="S61" s="993"/>
      <c r="T61" s="993"/>
      <c r="U61" s="993"/>
      <c r="V61" s="993"/>
      <c r="W61" s="556" t="s">
        <v>448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981"/>
      <c r="B62" s="981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993"/>
      <c r="P62" s="993"/>
      <c r="Q62" s="993"/>
      <c r="R62" s="993"/>
      <c r="S62" s="993"/>
      <c r="T62" s="993"/>
      <c r="U62" s="993"/>
      <c r="V62" s="993"/>
      <c r="W62" s="265" t="s">
        <v>449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981"/>
      <c r="B63" s="981"/>
      <c r="C63" s="981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560</v>
      </c>
      <c r="N63" s="264"/>
      <c r="O63" s="993"/>
      <c r="P63" s="993"/>
      <c r="Q63" s="993"/>
      <c r="R63" s="993"/>
      <c r="S63" s="993"/>
      <c r="T63" s="993"/>
      <c r="U63" s="993"/>
      <c r="V63" s="993"/>
      <c r="W63" s="265" t="s">
        <v>561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981"/>
      <c r="B64" s="981"/>
      <c r="C64" s="981"/>
      <c r="D64" s="981">
        <v>1</v>
      </c>
      <c r="E64" s="447"/>
      <c r="F64" s="447"/>
      <c r="G64" s="447"/>
      <c r="H64" s="447"/>
      <c r="I64" s="990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992"/>
      <c r="P64" s="992"/>
      <c r="Q64" s="992"/>
      <c r="R64" s="992"/>
      <c r="S64" s="992"/>
      <c r="T64" s="992"/>
      <c r="U64" s="992"/>
      <c r="V64" s="992"/>
      <c r="W64" s="265" t="s">
        <v>556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33.75" hidden="1">
      <c r="A65" s="981"/>
      <c r="B65" s="981"/>
      <c r="C65" s="981"/>
      <c r="D65" s="981"/>
      <c r="E65" s="981">
        <v>1</v>
      </c>
      <c r="F65" s="447"/>
      <c r="G65" s="447"/>
      <c r="H65" s="447"/>
      <c r="I65" s="990"/>
      <c r="J65" s="990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995"/>
      <c r="P65" s="995"/>
      <c r="Q65" s="995"/>
      <c r="R65" s="995"/>
      <c r="S65" s="995"/>
      <c r="T65" s="995"/>
      <c r="U65" s="995"/>
      <c r="V65" s="995"/>
      <c r="W65" s="265" t="s">
        <v>450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981"/>
      <c r="B66" s="981"/>
      <c r="C66" s="981"/>
      <c r="D66" s="981"/>
      <c r="E66" s="981"/>
      <c r="F66" s="313">
        <v>1</v>
      </c>
      <c r="G66" s="313"/>
      <c r="H66" s="313"/>
      <c r="I66" s="990"/>
      <c r="J66" s="990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997"/>
      <c r="O66" s="187"/>
      <c r="P66" s="187"/>
      <c r="Q66" s="187"/>
      <c r="R66" s="985"/>
      <c r="S66" s="986" t="s">
        <v>74</v>
      </c>
      <c r="T66" s="985"/>
      <c r="U66" s="986" t="s">
        <v>75</v>
      </c>
      <c r="V66" s="261"/>
      <c r="W66" s="1060" t="s">
        <v>451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981"/>
      <c r="B67" s="981"/>
      <c r="C67" s="981"/>
      <c r="D67" s="981"/>
      <c r="E67" s="981"/>
      <c r="F67" s="313"/>
      <c r="G67" s="313"/>
      <c r="H67" s="313"/>
      <c r="I67" s="990"/>
      <c r="J67" s="990"/>
      <c r="K67" s="316"/>
      <c r="L67" s="166"/>
      <c r="M67" s="196"/>
      <c r="N67" s="997"/>
      <c r="O67" s="277"/>
      <c r="P67" s="274"/>
      <c r="Q67" s="275" t="str">
        <f>R66 &amp; "-" &amp; T66</f>
        <v>-</v>
      </c>
      <c r="R67" s="985"/>
      <c r="S67" s="986"/>
      <c r="T67" s="994"/>
      <c r="U67" s="986"/>
      <c r="V67" s="261"/>
      <c r="W67" s="1061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981"/>
      <c r="B68" s="981"/>
      <c r="C68" s="981"/>
      <c r="D68" s="981"/>
      <c r="E68" s="981"/>
      <c r="F68" s="313"/>
      <c r="G68" s="313"/>
      <c r="H68" s="313"/>
      <c r="I68" s="990"/>
      <c r="J68" s="990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062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981"/>
      <c r="B69" s="981"/>
      <c r="C69" s="981"/>
      <c r="D69" s="981"/>
      <c r="E69" s="313"/>
      <c r="F69" s="447"/>
      <c r="G69" s="447"/>
      <c r="H69" s="447"/>
      <c r="I69" s="990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981"/>
      <c r="B70" s="981"/>
      <c r="C70" s="981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981"/>
      <c r="B71" s="981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981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981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58"/>
      <c r="P77" s="1053"/>
      <c r="Q77" s="1053"/>
      <c r="R77" s="1053"/>
      <c r="S77" s="1053"/>
      <c r="T77" s="1053"/>
      <c r="U77" s="1053"/>
      <c r="V77" s="1059"/>
      <c r="W77" s="556" t="s">
        <v>448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981"/>
      <c r="B78" s="981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58"/>
      <c r="P78" s="1053"/>
      <c r="Q78" s="1053"/>
      <c r="R78" s="1053"/>
      <c r="S78" s="1053"/>
      <c r="T78" s="1053"/>
      <c r="U78" s="1053"/>
      <c r="V78" s="1059"/>
      <c r="W78" s="265" t="s">
        <v>449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981"/>
      <c r="B79" s="981"/>
      <c r="C79" s="981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560</v>
      </c>
      <c r="N79" s="264"/>
      <c r="O79" s="1058"/>
      <c r="P79" s="1053"/>
      <c r="Q79" s="1053"/>
      <c r="R79" s="1053"/>
      <c r="S79" s="1053"/>
      <c r="T79" s="1053"/>
      <c r="U79" s="1053"/>
      <c r="V79" s="1059"/>
      <c r="W79" s="265" t="s">
        <v>561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981"/>
      <c r="B80" s="981"/>
      <c r="C80" s="981"/>
      <c r="D80" s="981">
        <v>1</v>
      </c>
      <c r="E80" s="447"/>
      <c r="F80" s="447"/>
      <c r="G80" s="447"/>
      <c r="H80" s="447"/>
      <c r="I80" s="990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054"/>
      <c r="P80" s="1055"/>
      <c r="Q80" s="1055"/>
      <c r="R80" s="1055"/>
      <c r="S80" s="1055"/>
      <c r="T80" s="1055"/>
      <c r="U80" s="1055"/>
      <c r="V80" s="1090"/>
      <c r="W80" s="265" t="s">
        <v>556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33.75" hidden="1">
      <c r="A81" s="981"/>
      <c r="B81" s="981"/>
      <c r="C81" s="981"/>
      <c r="D81" s="981"/>
      <c r="E81" s="981">
        <v>1</v>
      </c>
      <c r="F81" s="447"/>
      <c r="G81" s="447"/>
      <c r="H81" s="447"/>
      <c r="I81" s="990"/>
      <c r="J81" s="990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056"/>
      <c r="P81" s="1057"/>
      <c r="Q81" s="1057"/>
      <c r="R81" s="1057"/>
      <c r="S81" s="1057"/>
      <c r="T81" s="1057"/>
      <c r="U81" s="1057"/>
      <c r="V81" s="1091"/>
      <c r="W81" s="265" t="s">
        <v>450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981"/>
      <c r="B82" s="981"/>
      <c r="C82" s="981"/>
      <c r="D82" s="981"/>
      <c r="E82" s="981"/>
      <c r="F82" s="313">
        <v>1</v>
      </c>
      <c r="G82" s="313"/>
      <c r="H82" s="313"/>
      <c r="I82" s="990"/>
      <c r="J82" s="990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985"/>
      <c r="S82" s="986" t="s">
        <v>74</v>
      </c>
      <c r="T82" s="985"/>
      <c r="U82" s="986" t="s">
        <v>75</v>
      </c>
      <c r="V82" s="261"/>
      <c r="W82" s="1060" t="s">
        <v>451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981"/>
      <c r="B83" s="981"/>
      <c r="C83" s="981"/>
      <c r="D83" s="981"/>
      <c r="E83" s="981"/>
      <c r="F83" s="313"/>
      <c r="G83" s="313"/>
      <c r="H83" s="313"/>
      <c r="I83" s="990"/>
      <c r="J83" s="990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985"/>
      <c r="S83" s="986"/>
      <c r="T83" s="994"/>
      <c r="U83" s="986"/>
      <c r="V83" s="261"/>
      <c r="W83" s="1061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981"/>
      <c r="B84" s="981"/>
      <c r="C84" s="981"/>
      <c r="D84" s="981"/>
      <c r="E84" s="981"/>
      <c r="F84" s="313"/>
      <c r="G84" s="313"/>
      <c r="H84" s="313"/>
      <c r="I84" s="990"/>
      <c r="J84" s="990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062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981"/>
      <c r="B85" s="981"/>
      <c r="C85" s="981"/>
      <c r="D85" s="981"/>
      <c r="E85" s="313"/>
      <c r="F85" s="447"/>
      <c r="G85" s="447"/>
      <c r="H85" s="447"/>
      <c r="I85" s="990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981"/>
      <c r="B86" s="981"/>
      <c r="C86" s="981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981"/>
      <c r="B87" s="981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981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981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9">
        <f>mergeValue(A92)</f>
        <v>1</v>
      </c>
      <c r="M92" s="588" t="s">
        <v>21</v>
      </c>
      <c r="N92" s="700"/>
      <c r="O92" s="1052"/>
      <c r="P92" s="1053"/>
      <c r="Q92" s="1053"/>
      <c r="R92" s="1053"/>
      <c r="S92" s="1053"/>
      <c r="T92" s="1053"/>
      <c r="U92" s="1053"/>
      <c r="V92" s="1053"/>
      <c r="W92" s="1053"/>
      <c r="X92" s="1053"/>
      <c r="Y92" s="1053"/>
      <c r="Z92" s="1053"/>
      <c r="AA92" s="1053"/>
      <c r="AB92" s="1053"/>
      <c r="AC92" s="1053"/>
      <c r="AD92" s="1053"/>
      <c r="AE92" s="1053"/>
      <c r="AF92" s="1053"/>
      <c r="AG92" s="1053"/>
      <c r="AH92" s="1053"/>
      <c r="AI92" s="1053"/>
      <c r="AJ92" s="1053"/>
      <c r="AK92" s="1053"/>
      <c r="AL92" s="1053"/>
      <c r="AM92" s="1053"/>
      <c r="AN92" s="1053"/>
      <c r="AO92" s="1053"/>
      <c r="AP92" s="1053"/>
      <c r="AQ92" s="1053"/>
      <c r="AR92" s="1053"/>
      <c r="AS92" s="1053"/>
      <c r="AT92" s="1053"/>
      <c r="AU92" s="1053"/>
      <c r="AV92" s="1053"/>
      <c r="AW92" s="1053"/>
      <c r="AX92" s="1053"/>
      <c r="AY92" s="1053"/>
      <c r="AZ92" s="1053"/>
      <c r="BA92" s="1053"/>
      <c r="BB92" s="1053"/>
      <c r="BC92" s="1053"/>
      <c r="BD92" s="1053"/>
      <c r="BE92" s="1053"/>
      <c r="BF92" s="1053"/>
      <c r="BG92" s="1053"/>
      <c r="BH92" s="1053"/>
      <c r="BI92" s="1053"/>
      <c r="BJ92" s="1053"/>
      <c r="BK92" s="1053"/>
      <c r="BL92" s="1053"/>
      <c r="BM92" s="1053"/>
      <c r="BN92" s="1053"/>
      <c r="BO92" s="1053"/>
      <c r="BP92" s="1053"/>
      <c r="BQ92" s="1053"/>
      <c r="BR92" s="1053"/>
      <c r="BS92" s="1053"/>
      <c r="BT92" s="1053"/>
      <c r="BU92" s="1053"/>
      <c r="BV92" s="1053"/>
      <c r="BW92" s="1053"/>
      <c r="BX92" s="1053"/>
      <c r="BY92" s="1053"/>
      <c r="BZ92" s="1053"/>
      <c r="CA92" s="1053"/>
      <c r="CB92" s="1053"/>
      <c r="CC92" s="1053"/>
      <c r="CD92" s="1053"/>
      <c r="CE92" s="1053"/>
      <c r="CF92" s="1053"/>
      <c r="CG92" s="1053"/>
      <c r="CH92" s="1053"/>
      <c r="CI92" s="1053"/>
      <c r="CJ92" s="1053"/>
      <c r="CK92" s="1053"/>
      <c r="CL92" s="1053"/>
      <c r="CM92" s="1053"/>
      <c r="CN92" s="1053"/>
      <c r="CO92" s="1053"/>
      <c r="CP92" s="1053"/>
      <c r="CQ92" s="1053"/>
      <c r="CR92" s="1053"/>
      <c r="CS92" s="1053"/>
      <c r="CT92" s="1053"/>
      <c r="CU92" s="1053"/>
      <c r="CV92" s="1053"/>
      <c r="CW92" s="1053"/>
      <c r="CX92" s="1053"/>
      <c r="CY92" s="1053"/>
      <c r="CZ92" s="1053"/>
      <c r="DA92" s="1053"/>
      <c r="DB92" s="1053"/>
      <c r="DC92" s="1053"/>
      <c r="DD92" s="1053"/>
      <c r="DE92" s="1053"/>
      <c r="DF92" s="1053"/>
      <c r="DG92" s="1053"/>
      <c r="DH92" s="1053"/>
      <c r="DI92" s="1053"/>
      <c r="DJ92" s="1053"/>
      <c r="DK92" s="1053"/>
      <c r="DL92" s="1053"/>
      <c r="DM92" s="1053"/>
      <c r="DN92" s="1053"/>
      <c r="DO92" s="1053"/>
      <c r="DP92" s="1053"/>
      <c r="DQ92" s="1053"/>
      <c r="DR92" s="1053"/>
      <c r="DS92" s="1053"/>
      <c r="DT92" s="1053"/>
      <c r="DU92" s="1053"/>
      <c r="DV92" s="1053"/>
      <c r="DW92" s="1053"/>
      <c r="DX92" s="1053"/>
      <c r="DY92" s="1053"/>
      <c r="DZ92" s="1053"/>
      <c r="EA92" s="1053"/>
      <c r="EB92" s="1053"/>
      <c r="EC92" s="1053"/>
      <c r="ED92" s="1053"/>
      <c r="EE92" s="1053"/>
      <c r="EF92" s="1053"/>
      <c r="EG92" s="1053"/>
      <c r="EH92" s="1053"/>
      <c r="EI92" s="1053"/>
      <c r="EJ92" s="1053"/>
      <c r="EK92" s="1053"/>
      <c r="EL92" s="1053"/>
      <c r="EM92" s="1053"/>
      <c r="EN92" s="1053"/>
      <c r="EO92" s="1053"/>
      <c r="EP92" s="1053"/>
      <c r="EQ92" s="1053"/>
      <c r="ER92" s="1053"/>
      <c r="ES92" s="1053"/>
      <c r="ET92" s="1053"/>
      <c r="EU92" s="1053"/>
      <c r="EV92" s="1053"/>
      <c r="EW92" s="1053"/>
      <c r="EX92" s="1053"/>
      <c r="EY92" s="1059"/>
      <c r="EZ92" s="853" t="s">
        <v>448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981"/>
      <c r="B93" s="981">
        <v>1</v>
      </c>
      <c r="C93" s="709"/>
      <c r="D93" s="709"/>
      <c r="E93" s="712"/>
      <c r="F93" s="711"/>
      <c r="G93" s="711"/>
      <c r="H93" s="711"/>
      <c r="I93" s="694"/>
      <c r="J93" s="689"/>
      <c r="L93" s="879" t="str">
        <f>mergeValue(A93) &amp;"."&amp; mergeValue(B93)</f>
        <v>1.1</v>
      </c>
      <c r="M93" s="677" t="s">
        <v>16</v>
      </c>
      <c r="N93" s="700"/>
      <c r="O93" s="1052"/>
      <c r="P93" s="1053"/>
      <c r="Q93" s="1053"/>
      <c r="R93" s="1053"/>
      <c r="S93" s="1053"/>
      <c r="T93" s="1053"/>
      <c r="U93" s="1053"/>
      <c r="V93" s="1053"/>
      <c r="W93" s="1053"/>
      <c r="X93" s="1053"/>
      <c r="Y93" s="1053"/>
      <c r="Z93" s="1053"/>
      <c r="AA93" s="1053"/>
      <c r="AB93" s="1053"/>
      <c r="AC93" s="1053"/>
      <c r="AD93" s="1053"/>
      <c r="AE93" s="1053"/>
      <c r="AF93" s="1053"/>
      <c r="AG93" s="1053"/>
      <c r="AH93" s="1053"/>
      <c r="AI93" s="1053"/>
      <c r="AJ93" s="1053"/>
      <c r="AK93" s="1053"/>
      <c r="AL93" s="1053"/>
      <c r="AM93" s="1053"/>
      <c r="AN93" s="1053"/>
      <c r="AO93" s="1053"/>
      <c r="AP93" s="1053"/>
      <c r="AQ93" s="1053"/>
      <c r="AR93" s="1053"/>
      <c r="AS93" s="1053"/>
      <c r="AT93" s="1053"/>
      <c r="AU93" s="1053"/>
      <c r="AV93" s="1053"/>
      <c r="AW93" s="1053"/>
      <c r="AX93" s="1053"/>
      <c r="AY93" s="1053"/>
      <c r="AZ93" s="1053"/>
      <c r="BA93" s="1053"/>
      <c r="BB93" s="1053"/>
      <c r="BC93" s="1053"/>
      <c r="BD93" s="1053"/>
      <c r="BE93" s="1053"/>
      <c r="BF93" s="1053"/>
      <c r="BG93" s="1053"/>
      <c r="BH93" s="1053"/>
      <c r="BI93" s="1053"/>
      <c r="BJ93" s="1053"/>
      <c r="BK93" s="1053"/>
      <c r="BL93" s="1053"/>
      <c r="BM93" s="1053"/>
      <c r="BN93" s="1053"/>
      <c r="BO93" s="1053"/>
      <c r="BP93" s="1053"/>
      <c r="BQ93" s="1053"/>
      <c r="BR93" s="1053"/>
      <c r="BS93" s="1053"/>
      <c r="BT93" s="1053"/>
      <c r="BU93" s="1053"/>
      <c r="BV93" s="1053"/>
      <c r="BW93" s="1053"/>
      <c r="BX93" s="1053"/>
      <c r="BY93" s="1053"/>
      <c r="BZ93" s="1053"/>
      <c r="CA93" s="1053"/>
      <c r="CB93" s="1053"/>
      <c r="CC93" s="1053"/>
      <c r="CD93" s="1053"/>
      <c r="CE93" s="1053"/>
      <c r="CF93" s="1053"/>
      <c r="CG93" s="1053"/>
      <c r="CH93" s="1053"/>
      <c r="CI93" s="1053"/>
      <c r="CJ93" s="1053"/>
      <c r="CK93" s="1053"/>
      <c r="CL93" s="1053"/>
      <c r="CM93" s="1053"/>
      <c r="CN93" s="1053"/>
      <c r="CO93" s="1053"/>
      <c r="CP93" s="1053"/>
      <c r="CQ93" s="1053"/>
      <c r="CR93" s="1053"/>
      <c r="CS93" s="1053"/>
      <c r="CT93" s="1053"/>
      <c r="CU93" s="1053"/>
      <c r="CV93" s="1053"/>
      <c r="CW93" s="1053"/>
      <c r="CX93" s="1053"/>
      <c r="CY93" s="1053"/>
      <c r="CZ93" s="1053"/>
      <c r="DA93" s="1053"/>
      <c r="DB93" s="1053"/>
      <c r="DC93" s="1053"/>
      <c r="DD93" s="1053"/>
      <c r="DE93" s="1053"/>
      <c r="DF93" s="1053"/>
      <c r="DG93" s="1053"/>
      <c r="DH93" s="1053"/>
      <c r="DI93" s="1053"/>
      <c r="DJ93" s="1053"/>
      <c r="DK93" s="1053"/>
      <c r="DL93" s="1053"/>
      <c r="DM93" s="1053"/>
      <c r="DN93" s="1053"/>
      <c r="DO93" s="1053"/>
      <c r="DP93" s="1053"/>
      <c r="DQ93" s="1053"/>
      <c r="DR93" s="1053"/>
      <c r="DS93" s="1053"/>
      <c r="DT93" s="1053"/>
      <c r="DU93" s="1053"/>
      <c r="DV93" s="1053"/>
      <c r="DW93" s="1053"/>
      <c r="DX93" s="1053"/>
      <c r="DY93" s="1053"/>
      <c r="DZ93" s="1053"/>
      <c r="EA93" s="1053"/>
      <c r="EB93" s="1053"/>
      <c r="EC93" s="1053"/>
      <c r="ED93" s="1053"/>
      <c r="EE93" s="1053"/>
      <c r="EF93" s="1053"/>
      <c r="EG93" s="1053"/>
      <c r="EH93" s="1053"/>
      <c r="EI93" s="1053"/>
      <c r="EJ93" s="1053"/>
      <c r="EK93" s="1053"/>
      <c r="EL93" s="1053"/>
      <c r="EM93" s="1053"/>
      <c r="EN93" s="1053"/>
      <c r="EO93" s="1053"/>
      <c r="EP93" s="1053"/>
      <c r="EQ93" s="1053"/>
      <c r="ER93" s="1053"/>
      <c r="ES93" s="1053"/>
      <c r="ET93" s="1053"/>
      <c r="EU93" s="1053"/>
      <c r="EV93" s="1053"/>
      <c r="EW93" s="1053"/>
      <c r="EX93" s="1053"/>
      <c r="EY93" s="1059"/>
      <c r="EZ93" s="853" t="s">
        <v>449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981"/>
      <c r="B94" s="981"/>
      <c r="C94" s="981">
        <v>1</v>
      </c>
      <c r="D94" s="709"/>
      <c r="E94" s="712"/>
      <c r="F94" s="711"/>
      <c r="G94" s="711"/>
      <c r="H94" s="711"/>
      <c r="I94" s="718"/>
      <c r="J94" s="689"/>
      <c r="K94" s="674"/>
      <c r="L94" s="879" t="str">
        <f>mergeValue(A94) &amp;"."&amp; mergeValue(B94)&amp;"."&amp; mergeValue(C94)</f>
        <v>1.1.1</v>
      </c>
      <c r="M94" s="678" t="s">
        <v>560</v>
      </c>
      <c r="N94" s="700"/>
      <c r="O94" s="1052"/>
      <c r="P94" s="1053"/>
      <c r="Q94" s="1053"/>
      <c r="R94" s="1053"/>
      <c r="S94" s="1053"/>
      <c r="T94" s="1053"/>
      <c r="U94" s="1053"/>
      <c r="V94" s="1053"/>
      <c r="W94" s="1053"/>
      <c r="X94" s="1053"/>
      <c r="Y94" s="1053"/>
      <c r="Z94" s="1053"/>
      <c r="AA94" s="1053"/>
      <c r="AB94" s="1053"/>
      <c r="AC94" s="1053"/>
      <c r="AD94" s="1053"/>
      <c r="AE94" s="1053"/>
      <c r="AF94" s="1053"/>
      <c r="AG94" s="1053"/>
      <c r="AH94" s="1053"/>
      <c r="AI94" s="1053"/>
      <c r="AJ94" s="1053"/>
      <c r="AK94" s="1053"/>
      <c r="AL94" s="1053"/>
      <c r="AM94" s="1053"/>
      <c r="AN94" s="1053"/>
      <c r="AO94" s="1053"/>
      <c r="AP94" s="1053"/>
      <c r="AQ94" s="1053"/>
      <c r="AR94" s="1053"/>
      <c r="AS94" s="1053"/>
      <c r="AT94" s="1053"/>
      <c r="AU94" s="1053"/>
      <c r="AV94" s="1053"/>
      <c r="AW94" s="1053"/>
      <c r="AX94" s="1053"/>
      <c r="AY94" s="1053"/>
      <c r="AZ94" s="1053"/>
      <c r="BA94" s="1053"/>
      <c r="BB94" s="1053"/>
      <c r="BC94" s="1053"/>
      <c r="BD94" s="1053"/>
      <c r="BE94" s="1053"/>
      <c r="BF94" s="1053"/>
      <c r="BG94" s="1053"/>
      <c r="BH94" s="1053"/>
      <c r="BI94" s="1053"/>
      <c r="BJ94" s="1053"/>
      <c r="BK94" s="1053"/>
      <c r="BL94" s="1053"/>
      <c r="BM94" s="1053"/>
      <c r="BN94" s="1053"/>
      <c r="BO94" s="1053"/>
      <c r="BP94" s="1053"/>
      <c r="BQ94" s="1053"/>
      <c r="BR94" s="1053"/>
      <c r="BS94" s="1053"/>
      <c r="BT94" s="1053"/>
      <c r="BU94" s="1053"/>
      <c r="BV94" s="1053"/>
      <c r="BW94" s="1053"/>
      <c r="BX94" s="1053"/>
      <c r="BY94" s="1053"/>
      <c r="BZ94" s="1053"/>
      <c r="CA94" s="1053"/>
      <c r="CB94" s="1053"/>
      <c r="CC94" s="1053"/>
      <c r="CD94" s="1053"/>
      <c r="CE94" s="1053"/>
      <c r="CF94" s="1053"/>
      <c r="CG94" s="1053"/>
      <c r="CH94" s="1053"/>
      <c r="CI94" s="1053"/>
      <c r="CJ94" s="1053"/>
      <c r="CK94" s="1053"/>
      <c r="CL94" s="1053"/>
      <c r="CM94" s="1053"/>
      <c r="CN94" s="1053"/>
      <c r="CO94" s="1053"/>
      <c r="CP94" s="1053"/>
      <c r="CQ94" s="1053"/>
      <c r="CR94" s="1053"/>
      <c r="CS94" s="1053"/>
      <c r="CT94" s="1053"/>
      <c r="CU94" s="1053"/>
      <c r="CV94" s="1053"/>
      <c r="CW94" s="1053"/>
      <c r="CX94" s="1053"/>
      <c r="CY94" s="1053"/>
      <c r="CZ94" s="1053"/>
      <c r="DA94" s="1053"/>
      <c r="DB94" s="1053"/>
      <c r="DC94" s="1053"/>
      <c r="DD94" s="1053"/>
      <c r="DE94" s="1053"/>
      <c r="DF94" s="1053"/>
      <c r="DG94" s="1053"/>
      <c r="DH94" s="1053"/>
      <c r="DI94" s="1053"/>
      <c r="DJ94" s="1053"/>
      <c r="DK94" s="1053"/>
      <c r="DL94" s="1053"/>
      <c r="DM94" s="1053"/>
      <c r="DN94" s="1053"/>
      <c r="DO94" s="1053"/>
      <c r="DP94" s="1053"/>
      <c r="DQ94" s="1053"/>
      <c r="DR94" s="1053"/>
      <c r="DS94" s="1053"/>
      <c r="DT94" s="1053"/>
      <c r="DU94" s="1053"/>
      <c r="DV94" s="1053"/>
      <c r="DW94" s="1053"/>
      <c r="DX94" s="1053"/>
      <c r="DY94" s="1053"/>
      <c r="DZ94" s="1053"/>
      <c r="EA94" s="1053"/>
      <c r="EB94" s="1053"/>
      <c r="EC94" s="1053"/>
      <c r="ED94" s="1053"/>
      <c r="EE94" s="1053"/>
      <c r="EF94" s="1053"/>
      <c r="EG94" s="1053"/>
      <c r="EH94" s="1053"/>
      <c r="EI94" s="1053"/>
      <c r="EJ94" s="1053"/>
      <c r="EK94" s="1053"/>
      <c r="EL94" s="1053"/>
      <c r="EM94" s="1053"/>
      <c r="EN94" s="1053"/>
      <c r="EO94" s="1053"/>
      <c r="EP94" s="1053"/>
      <c r="EQ94" s="1053"/>
      <c r="ER94" s="1053"/>
      <c r="ES94" s="1053"/>
      <c r="ET94" s="1053"/>
      <c r="EU94" s="1053"/>
      <c r="EV94" s="1053"/>
      <c r="EW94" s="1053"/>
      <c r="EX94" s="1053"/>
      <c r="EY94" s="1059"/>
      <c r="EZ94" s="853" t="s">
        <v>561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981"/>
      <c r="B95" s="981"/>
      <c r="C95" s="981"/>
      <c r="D95" s="981">
        <v>1</v>
      </c>
      <c r="E95" s="712"/>
      <c r="F95" s="711"/>
      <c r="G95" s="711"/>
      <c r="H95" s="990"/>
      <c r="I95" s="689"/>
      <c r="J95" s="689"/>
      <c r="K95" s="674"/>
      <c r="L95" s="879" t="str">
        <f>mergeValue(A95) &amp;"."&amp; mergeValue(B95)&amp;"."&amp; mergeValue(C95)&amp;"."&amp; mergeValue(D95)</f>
        <v>1.1.1.1</v>
      </c>
      <c r="M95" s="679" t="s">
        <v>384</v>
      </c>
      <c r="N95" s="700"/>
      <c r="O95" s="1054"/>
      <c r="P95" s="1055"/>
      <c r="Q95" s="1055"/>
      <c r="R95" s="1055"/>
      <c r="S95" s="1055"/>
      <c r="T95" s="1055"/>
      <c r="U95" s="1055"/>
      <c r="V95" s="1055"/>
      <c r="W95" s="1055"/>
      <c r="X95" s="1055"/>
      <c r="Y95" s="1055"/>
      <c r="Z95" s="1055"/>
      <c r="AA95" s="1055"/>
      <c r="AB95" s="1055"/>
      <c r="AC95" s="1055"/>
      <c r="AD95" s="1055"/>
      <c r="AE95" s="1055"/>
      <c r="AF95" s="1055"/>
      <c r="AG95" s="1055"/>
      <c r="AH95" s="1055"/>
      <c r="AI95" s="1055"/>
      <c r="AJ95" s="1055"/>
      <c r="AK95" s="1055"/>
      <c r="AL95" s="1055"/>
      <c r="AM95" s="1055"/>
      <c r="AN95" s="1055"/>
      <c r="AO95" s="1055"/>
      <c r="AP95" s="1055"/>
      <c r="AQ95" s="1055"/>
      <c r="AR95" s="1055"/>
      <c r="AS95" s="1055"/>
      <c r="AT95" s="1055"/>
      <c r="AU95" s="1055"/>
      <c r="AV95" s="1055"/>
      <c r="AW95" s="1055"/>
      <c r="AX95" s="1055"/>
      <c r="AY95" s="1055"/>
      <c r="AZ95" s="1055"/>
      <c r="BA95" s="1055"/>
      <c r="BB95" s="1055"/>
      <c r="BC95" s="1055"/>
      <c r="BD95" s="1055"/>
      <c r="BE95" s="1055"/>
      <c r="BF95" s="1055"/>
      <c r="BG95" s="1055"/>
      <c r="BH95" s="1055"/>
      <c r="BI95" s="1055"/>
      <c r="BJ95" s="1055"/>
      <c r="BK95" s="1055"/>
      <c r="BL95" s="1055"/>
      <c r="BM95" s="1055"/>
      <c r="BN95" s="1055"/>
      <c r="BO95" s="1055"/>
      <c r="BP95" s="1055"/>
      <c r="BQ95" s="1055"/>
      <c r="BR95" s="1055"/>
      <c r="BS95" s="1055"/>
      <c r="BT95" s="1055"/>
      <c r="BU95" s="1055"/>
      <c r="BV95" s="1055"/>
      <c r="BW95" s="1055"/>
      <c r="BX95" s="1055"/>
      <c r="BY95" s="1055"/>
      <c r="BZ95" s="1055"/>
      <c r="CA95" s="1055"/>
      <c r="CB95" s="1055"/>
      <c r="CC95" s="1055"/>
      <c r="CD95" s="1055"/>
      <c r="CE95" s="1055"/>
      <c r="CF95" s="1055"/>
      <c r="CG95" s="1055"/>
      <c r="CH95" s="1055"/>
      <c r="CI95" s="1055"/>
      <c r="CJ95" s="1055"/>
      <c r="CK95" s="1055"/>
      <c r="CL95" s="1055"/>
      <c r="CM95" s="1055"/>
      <c r="CN95" s="1055"/>
      <c r="CO95" s="1055"/>
      <c r="CP95" s="1055"/>
      <c r="CQ95" s="1055"/>
      <c r="CR95" s="1055"/>
      <c r="CS95" s="1055"/>
      <c r="CT95" s="1055"/>
      <c r="CU95" s="1055"/>
      <c r="CV95" s="1055"/>
      <c r="CW95" s="1055"/>
      <c r="CX95" s="1055"/>
      <c r="CY95" s="1055"/>
      <c r="CZ95" s="1055"/>
      <c r="DA95" s="1055"/>
      <c r="DB95" s="1055"/>
      <c r="DC95" s="1055"/>
      <c r="DD95" s="1055"/>
      <c r="DE95" s="1055"/>
      <c r="DF95" s="1055"/>
      <c r="DG95" s="1055"/>
      <c r="DH95" s="1055"/>
      <c r="DI95" s="1055"/>
      <c r="DJ95" s="1055"/>
      <c r="DK95" s="1055"/>
      <c r="DL95" s="1055"/>
      <c r="DM95" s="1055"/>
      <c r="DN95" s="1055"/>
      <c r="DO95" s="1055"/>
      <c r="DP95" s="1055"/>
      <c r="DQ95" s="1055"/>
      <c r="DR95" s="1055"/>
      <c r="DS95" s="1055"/>
      <c r="DT95" s="1055"/>
      <c r="DU95" s="1055"/>
      <c r="DV95" s="1055"/>
      <c r="DW95" s="1055"/>
      <c r="DX95" s="1055"/>
      <c r="DY95" s="1055"/>
      <c r="DZ95" s="1055"/>
      <c r="EA95" s="1055"/>
      <c r="EB95" s="1055"/>
      <c r="EC95" s="1055"/>
      <c r="ED95" s="1055"/>
      <c r="EE95" s="1055"/>
      <c r="EF95" s="1055"/>
      <c r="EG95" s="1055"/>
      <c r="EH95" s="1055"/>
      <c r="EI95" s="1055"/>
      <c r="EJ95" s="1055"/>
      <c r="EK95" s="1055"/>
      <c r="EL95" s="1055"/>
      <c r="EM95" s="1055"/>
      <c r="EN95" s="1055"/>
      <c r="EO95" s="1055"/>
      <c r="EP95" s="1055"/>
      <c r="EQ95" s="1055"/>
      <c r="ER95" s="1055"/>
      <c r="ES95" s="1055"/>
      <c r="ET95" s="1055"/>
      <c r="EU95" s="1055"/>
      <c r="EV95" s="1055"/>
      <c r="EW95" s="1055"/>
      <c r="EX95" s="1055"/>
      <c r="EY95" s="1090"/>
      <c r="EZ95" s="853" t="s">
        <v>575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981"/>
      <c r="B96" s="981"/>
      <c r="C96" s="981"/>
      <c r="D96" s="981"/>
      <c r="E96" s="982" t="s">
        <v>83</v>
      </c>
      <c r="F96" s="709"/>
      <c r="G96" s="711"/>
      <c r="H96" s="990"/>
      <c r="I96" s="990"/>
      <c r="J96" s="718"/>
      <c r="K96" s="674"/>
      <c r="L96" s="879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056"/>
      <c r="P96" s="1057"/>
      <c r="Q96" s="1057"/>
      <c r="R96" s="1057"/>
      <c r="S96" s="1057"/>
      <c r="T96" s="1057"/>
      <c r="U96" s="1057"/>
      <c r="V96" s="1057"/>
      <c r="W96" s="1057"/>
      <c r="X96" s="1057"/>
      <c r="Y96" s="1057"/>
      <c r="Z96" s="1057"/>
      <c r="AA96" s="1057"/>
      <c r="AB96" s="1057"/>
      <c r="AC96" s="1057"/>
      <c r="AD96" s="1057"/>
      <c r="AE96" s="1057"/>
      <c r="AF96" s="1057"/>
      <c r="AG96" s="1057"/>
      <c r="AH96" s="1057"/>
      <c r="AI96" s="1057"/>
      <c r="AJ96" s="1057"/>
      <c r="AK96" s="1057"/>
      <c r="AL96" s="1057"/>
      <c r="AM96" s="1057"/>
      <c r="AN96" s="1057"/>
      <c r="AO96" s="1057"/>
      <c r="AP96" s="1057"/>
      <c r="AQ96" s="1057"/>
      <c r="AR96" s="1057"/>
      <c r="AS96" s="1057"/>
      <c r="AT96" s="1057"/>
      <c r="AU96" s="1057"/>
      <c r="AV96" s="1057"/>
      <c r="AW96" s="1057"/>
      <c r="AX96" s="1057"/>
      <c r="AY96" s="1057"/>
      <c r="AZ96" s="1057"/>
      <c r="BA96" s="1057"/>
      <c r="BB96" s="1057"/>
      <c r="BC96" s="1057"/>
      <c r="BD96" s="1057"/>
      <c r="BE96" s="1057"/>
      <c r="BF96" s="1057"/>
      <c r="BG96" s="1057"/>
      <c r="BH96" s="1057"/>
      <c r="BI96" s="1057"/>
      <c r="BJ96" s="1057"/>
      <c r="BK96" s="1057"/>
      <c r="BL96" s="1057"/>
      <c r="BM96" s="1057"/>
      <c r="BN96" s="1057"/>
      <c r="BO96" s="1057"/>
      <c r="BP96" s="1057"/>
      <c r="BQ96" s="1057"/>
      <c r="BR96" s="1057"/>
      <c r="BS96" s="1057"/>
      <c r="BT96" s="1057"/>
      <c r="BU96" s="1057"/>
      <c r="BV96" s="1057"/>
      <c r="BW96" s="1057"/>
      <c r="BX96" s="1057"/>
      <c r="BY96" s="1057"/>
      <c r="BZ96" s="1057"/>
      <c r="CA96" s="1057"/>
      <c r="CB96" s="1057"/>
      <c r="CC96" s="1057"/>
      <c r="CD96" s="1057"/>
      <c r="CE96" s="1057"/>
      <c r="CF96" s="1057"/>
      <c r="CG96" s="1057"/>
      <c r="CH96" s="1057"/>
      <c r="CI96" s="1057"/>
      <c r="CJ96" s="1057"/>
      <c r="CK96" s="1057"/>
      <c r="CL96" s="1057"/>
      <c r="CM96" s="1057"/>
      <c r="CN96" s="1057"/>
      <c r="CO96" s="1057"/>
      <c r="CP96" s="1057"/>
      <c r="CQ96" s="1057"/>
      <c r="CR96" s="1057"/>
      <c r="CS96" s="1057"/>
      <c r="CT96" s="1057"/>
      <c r="CU96" s="1057"/>
      <c r="CV96" s="1057"/>
      <c r="CW96" s="1057"/>
      <c r="CX96" s="1057"/>
      <c r="CY96" s="1057"/>
      <c r="CZ96" s="1057"/>
      <c r="DA96" s="1057"/>
      <c r="DB96" s="1057"/>
      <c r="DC96" s="1057"/>
      <c r="DD96" s="1057"/>
      <c r="DE96" s="1057"/>
      <c r="DF96" s="1057"/>
      <c r="DG96" s="1057"/>
      <c r="DH96" s="1057"/>
      <c r="DI96" s="1057"/>
      <c r="DJ96" s="1057"/>
      <c r="DK96" s="1057"/>
      <c r="DL96" s="1057"/>
      <c r="DM96" s="1057"/>
      <c r="DN96" s="1057"/>
      <c r="DO96" s="1057"/>
      <c r="DP96" s="1057"/>
      <c r="DQ96" s="1057"/>
      <c r="DR96" s="1057"/>
      <c r="DS96" s="1057"/>
      <c r="DT96" s="1057"/>
      <c r="DU96" s="1057"/>
      <c r="DV96" s="1057"/>
      <c r="DW96" s="1057"/>
      <c r="DX96" s="1057"/>
      <c r="DY96" s="1057"/>
      <c r="DZ96" s="1057"/>
      <c r="EA96" s="1057"/>
      <c r="EB96" s="1057"/>
      <c r="EC96" s="1057"/>
      <c r="ED96" s="1057"/>
      <c r="EE96" s="1057"/>
      <c r="EF96" s="1057"/>
      <c r="EG96" s="1057"/>
      <c r="EH96" s="1057"/>
      <c r="EI96" s="1057"/>
      <c r="EJ96" s="1057"/>
      <c r="EK96" s="1057"/>
      <c r="EL96" s="1057"/>
      <c r="EM96" s="1057"/>
      <c r="EN96" s="1057"/>
      <c r="EO96" s="1057"/>
      <c r="EP96" s="1057"/>
      <c r="EQ96" s="1057"/>
      <c r="ER96" s="1057"/>
      <c r="ES96" s="1057"/>
      <c r="ET96" s="1057"/>
      <c r="EU96" s="1057"/>
      <c r="EV96" s="1057"/>
      <c r="EW96" s="1057"/>
      <c r="EX96" s="1057"/>
      <c r="EY96" s="1091"/>
      <c r="EZ96" s="853" t="s">
        <v>450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981"/>
      <c r="B97" s="981"/>
      <c r="C97" s="981"/>
      <c r="D97" s="981"/>
      <c r="E97" s="982"/>
      <c r="F97" s="981">
        <v>1</v>
      </c>
      <c r="G97" s="709"/>
      <c r="H97" s="990"/>
      <c r="I97" s="990"/>
      <c r="J97" s="990"/>
      <c r="K97" s="718"/>
      <c r="L97" s="879" t="str">
        <f>mergeValue(A97) &amp;"."&amp; mergeValue(B97)&amp;"."&amp; mergeValue(C97)&amp;"."&amp; mergeValue(D97)&amp;"."&amp; mergeValue(E97)&amp;"."&amp; mergeValue(F97)</f>
        <v>1.1.1.1.1.1</v>
      </c>
      <c r="M97" s="725"/>
      <c r="N97" s="997"/>
      <c r="O97" s="691"/>
      <c r="P97" s="691"/>
      <c r="Q97" s="691"/>
      <c r="R97" s="691"/>
      <c r="S97" s="1117"/>
      <c r="T97" s="1117"/>
      <c r="U97" s="1117"/>
      <c r="V97" s="1117"/>
      <c r="W97" s="1117"/>
      <c r="X97" s="691"/>
      <c r="Y97" s="985"/>
      <c r="Z97" s="1001" t="s">
        <v>74</v>
      </c>
      <c r="AA97" s="985"/>
      <c r="AB97" s="1001" t="s">
        <v>74</v>
      </c>
      <c r="AC97" s="691"/>
      <c r="AD97" s="691"/>
      <c r="AE97" s="691"/>
      <c r="AF97" s="691"/>
      <c r="AG97" s="1117"/>
      <c r="AH97" s="1117"/>
      <c r="AI97" s="1117"/>
      <c r="AJ97" s="1117"/>
      <c r="AK97" s="1117"/>
      <c r="AL97" s="691"/>
      <c r="AM97" s="985"/>
      <c r="AN97" s="1001" t="s">
        <v>74</v>
      </c>
      <c r="AO97" s="985"/>
      <c r="AP97" s="1001" t="s">
        <v>74</v>
      </c>
      <c r="AQ97" s="691"/>
      <c r="AR97" s="691"/>
      <c r="AS97" s="691"/>
      <c r="AT97" s="691"/>
      <c r="AU97" s="1117"/>
      <c r="AV97" s="1117"/>
      <c r="AW97" s="1117"/>
      <c r="AX97" s="1117"/>
      <c r="AY97" s="1117"/>
      <c r="AZ97" s="691"/>
      <c r="BA97" s="985"/>
      <c r="BB97" s="1001" t="s">
        <v>74</v>
      </c>
      <c r="BC97" s="985"/>
      <c r="BD97" s="1001" t="s">
        <v>74</v>
      </c>
      <c r="BE97" s="691"/>
      <c r="BF97" s="691"/>
      <c r="BG97" s="691"/>
      <c r="BH97" s="691"/>
      <c r="BI97" s="1117"/>
      <c r="BJ97" s="1117"/>
      <c r="BK97" s="1117"/>
      <c r="BL97" s="1117"/>
      <c r="BM97" s="1117"/>
      <c r="BN97" s="691"/>
      <c r="BO97" s="985"/>
      <c r="BP97" s="1001" t="s">
        <v>74</v>
      </c>
      <c r="BQ97" s="985"/>
      <c r="BR97" s="1001" t="s">
        <v>74</v>
      </c>
      <c r="BS97" s="691"/>
      <c r="BT97" s="691"/>
      <c r="BU97" s="691"/>
      <c r="BV97" s="691"/>
      <c r="BW97" s="1117"/>
      <c r="BX97" s="1117"/>
      <c r="BY97" s="1117"/>
      <c r="BZ97" s="1117"/>
      <c r="CA97" s="1117"/>
      <c r="CB97" s="691"/>
      <c r="CC97" s="985"/>
      <c r="CD97" s="1001" t="s">
        <v>74</v>
      </c>
      <c r="CE97" s="985"/>
      <c r="CF97" s="1001" t="s">
        <v>74</v>
      </c>
      <c r="CG97" s="691"/>
      <c r="CH97" s="691"/>
      <c r="CI97" s="691"/>
      <c r="CJ97" s="691"/>
      <c r="CK97" s="1117"/>
      <c r="CL97" s="1117"/>
      <c r="CM97" s="1117"/>
      <c r="CN97" s="1117"/>
      <c r="CO97" s="1117"/>
      <c r="CP97" s="691"/>
      <c r="CQ97" s="985"/>
      <c r="CR97" s="1001" t="s">
        <v>74</v>
      </c>
      <c r="CS97" s="985"/>
      <c r="CT97" s="1001" t="s">
        <v>74</v>
      </c>
      <c r="CU97" s="691"/>
      <c r="CV97" s="691"/>
      <c r="CW97" s="691"/>
      <c r="CX97" s="691"/>
      <c r="CY97" s="1117"/>
      <c r="CZ97" s="1117"/>
      <c r="DA97" s="1117"/>
      <c r="DB97" s="1117"/>
      <c r="DC97" s="1117"/>
      <c r="DD97" s="691"/>
      <c r="DE97" s="985"/>
      <c r="DF97" s="1001" t="s">
        <v>74</v>
      </c>
      <c r="DG97" s="985"/>
      <c r="DH97" s="1001" t="s">
        <v>74</v>
      </c>
      <c r="DI97" s="691"/>
      <c r="DJ97" s="691"/>
      <c r="DK97" s="691"/>
      <c r="DL97" s="691"/>
      <c r="DM97" s="1117"/>
      <c r="DN97" s="1117"/>
      <c r="DO97" s="1117"/>
      <c r="DP97" s="1117"/>
      <c r="DQ97" s="1117"/>
      <c r="DR97" s="691"/>
      <c r="DS97" s="985"/>
      <c r="DT97" s="1001" t="s">
        <v>74</v>
      </c>
      <c r="DU97" s="985"/>
      <c r="DV97" s="1001" t="s">
        <v>74</v>
      </c>
      <c r="DW97" s="691"/>
      <c r="DX97" s="691"/>
      <c r="DY97" s="691"/>
      <c r="DZ97" s="691"/>
      <c r="EA97" s="1117"/>
      <c r="EB97" s="1117"/>
      <c r="EC97" s="1117"/>
      <c r="ED97" s="1117"/>
      <c r="EE97" s="1117"/>
      <c r="EF97" s="691"/>
      <c r="EG97" s="985"/>
      <c r="EH97" s="1001" t="s">
        <v>74</v>
      </c>
      <c r="EI97" s="985"/>
      <c r="EJ97" s="1001" t="s">
        <v>74</v>
      </c>
      <c r="EK97" s="691"/>
      <c r="EL97" s="691"/>
      <c r="EM97" s="691"/>
      <c r="EN97" s="691"/>
      <c r="EO97" s="1117"/>
      <c r="EP97" s="1117"/>
      <c r="EQ97" s="1117"/>
      <c r="ER97" s="1117"/>
      <c r="ES97" s="1117"/>
      <c r="ET97" s="691"/>
      <c r="EU97" s="985"/>
      <c r="EV97" s="1001" t="s">
        <v>74</v>
      </c>
      <c r="EW97" s="985"/>
      <c r="EX97" s="1001" t="s">
        <v>75</v>
      </c>
      <c r="EY97" s="699"/>
      <c r="EZ97" s="954" t="s">
        <v>629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981"/>
      <c r="B98" s="981"/>
      <c r="C98" s="981"/>
      <c r="D98" s="981"/>
      <c r="E98" s="982"/>
      <c r="F98" s="981"/>
      <c r="G98" s="709"/>
      <c r="H98" s="990"/>
      <c r="I98" s="990"/>
      <c r="J98" s="990"/>
      <c r="K98" s="718"/>
      <c r="L98" s="683"/>
      <c r="M98" s="721"/>
      <c r="N98" s="997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985"/>
      <c r="Z98" s="1001"/>
      <c r="AA98" s="994"/>
      <c r="AB98" s="1001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985"/>
      <c r="AN98" s="1001"/>
      <c r="AO98" s="994"/>
      <c r="AP98" s="1001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985"/>
      <c r="BB98" s="1001"/>
      <c r="BC98" s="994"/>
      <c r="BD98" s="1001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985"/>
      <c r="BP98" s="1001"/>
      <c r="BQ98" s="994"/>
      <c r="BR98" s="1001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985"/>
      <c r="CD98" s="1001"/>
      <c r="CE98" s="994"/>
      <c r="CF98" s="1001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985"/>
      <c r="CR98" s="1001"/>
      <c r="CS98" s="994"/>
      <c r="CT98" s="1001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985"/>
      <c r="DF98" s="1001"/>
      <c r="DG98" s="994"/>
      <c r="DH98" s="1001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985"/>
      <c r="DT98" s="1001"/>
      <c r="DU98" s="994"/>
      <c r="DV98" s="1001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985"/>
      <c r="EH98" s="1001"/>
      <c r="EI98" s="994"/>
      <c r="EJ98" s="1001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985"/>
      <c r="EV98" s="1001"/>
      <c r="EW98" s="994"/>
      <c r="EX98" s="1001"/>
      <c r="EY98" s="699"/>
      <c r="EZ98" s="955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981"/>
      <c r="B99" s="981"/>
      <c r="C99" s="981"/>
      <c r="D99" s="981"/>
      <c r="E99" s="982"/>
      <c r="F99" s="981"/>
      <c r="G99" s="709"/>
      <c r="H99" s="990"/>
      <c r="I99" s="990"/>
      <c r="J99" s="990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4"/>
      <c r="AO99" s="844"/>
      <c r="AP99" s="844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4"/>
      <c r="BC99" s="844"/>
      <c r="BD99" s="844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4"/>
      <c r="BQ99" s="844"/>
      <c r="BR99" s="844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4"/>
      <c r="CE99" s="844"/>
      <c r="CF99" s="844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4"/>
      <c r="CS99" s="844"/>
      <c r="CT99" s="844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4"/>
      <c r="DG99" s="844"/>
      <c r="DH99" s="844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4"/>
      <c r="DU99" s="844"/>
      <c r="DV99" s="844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4"/>
      <c r="EI99" s="844"/>
      <c r="EJ99" s="844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4"/>
      <c r="EW99" s="844"/>
      <c r="EX99" s="844"/>
      <c r="EY99" s="690"/>
      <c r="EZ99" s="955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981"/>
      <c r="B100" s="981"/>
      <c r="C100" s="981"/>
      <c r="D100" s="981"/>
      <c r="E100" s="982"/>
      <c r="F100" s="713"/>
      <c r="G100" s="711"/>
      <c r="H100" s="990"/>
      <c r="I100" s="990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4"/>
      <c r="AO100" s="844"/>
      <c r="AP100" s="844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4"/>
      <c r="BC100" s="844"/>
      <c r="BD100" s="844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4"/>
      <c r="BQ100" s="844"/>
      <c r="BR100" s="844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4"/>
      <c r="CE100" s="844"/>
      <c r="CF100" s="844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4"/>
      <c r="CS100" s="844"/>
      <c r="CT100" s="844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4"/>
      <c r="DG100" s="844"/>
      <c r="DH100" s="844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4"/>
      <c r="DU100" s="844"/>
      <c r="DV100" s="844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4"/>
      <c r="EI100" s="844"/>
      <c r="EJ100" s="844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4"/>
      <c r="EW100" s="844"/>
      <c r="EX100" s="844"/>
      <c r="EY100" s="690"/>
      <c r="EZ100" s="956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981"/>
      <c r="B101" s="981"/>
      <c r="C101" s="981"/>
      <c r="D101" s="981"/>
      <c r="E101" s="712"/>
      <c r="F101" s="713"/>
      <c r="G101" s="711"/>
      <c r="H101" s="990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4"/>
      <c r="AO101" s="844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4"/>
      <c r="BC101" s="844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4"/>
      <c r="BQ101" s="844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4"/>
      <c r="CE101" s="844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4"/>
      <c r="CS101" s="844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4"/>
      <c r="DG101" s="844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4"/>
      <c r="DU101" s="844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4"/>
      <c r="EI101" s="844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4"/>
      <c r="EW101" s="844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981"/>
      <c r="B102" s="981"/>
      <c r="C102" s="981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4"/>
      <c r="AO102" s="844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4"/>
      <c r="BC102" s="844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4"/>
      <c r="BQ102" s="844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4"/>
      <c r="CE102" s="844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4"/>
      <c r="CS102" s="844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4"/>
      <c r="DG102" s="844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4"/>
      <c r="DU102" s="844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4"/>
      <c r="EI102" s="844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4"/>
      <c r="EW102" s="844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981"/>
      <c r="B103" s="981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757"/>
      <c r="AD103" s="757"/>
      <c r="AE103" s="757"/>
      <c r="AF103" s="757"/>
      <c r="AG103" s="757"/>
      <c r="AH103" s="757"/>
      <c r="AI103" s="757"/>
      <c r="AJ103" s="757"/>
      <c r="AK103" s="757"/>
      <c r="AL103" s="757"/>
      <c r="AM103" s="697"/>
      <c r="AN103" s="844"/>
      <c r="AO103" s="844"/>
      <c r="AP103" s="692"/>
      <c r="AQ103" s="757"/>
      <c r="AR103" s="757"/>
      <c r="AS103" s="757"/>
      <c r="AT103" s="757"/>
      <c r="AU103" s="757"/>
      <c r="AV103" s="757"/>
      <c r="AW103" s="757"/>
      <c r="AX103" s="757"/>
      <c r="AY103" s="757"/>
      <c r="AZ103" s="757"/>
      <c r="BA103" s="697"/>
      <c r="BB103" s="844"/>
      <c r="BC103" s="844"/>
      <c r="BD103" s="692"/>
      <c r="BE103" s="757"/>
      <c r="BF103" s="757"/>
      <c r="BG103" s="757"/>
      <c r="BH103" s="757"/>
      <c r="BI103" s="757"/>
      <c r="BJ103" s="757"/>
      <c r="BK103" s="757"/>
      <c r="BL103" s="757"/>
      <c r="BM103" s="757"/>
      <c r="BN103" s="757"/>
      <c r="BO103" s="697"/>
      <c r="BP103" s="844"/>
      <c r="BQ103" s="844"/>
      <c r="BR103" s="692"/>
      <c r="BS103" s="757"/>
      <c r="BT103" s="757"/>
      <c r="BU103" s="757"/>
      <c r="BV103" s="757"/>
      <c r="BW103" s="757"/>
      <c r="BX103" s="757"/>
      <c r="BY103" s="757"/>
      <c r="BZ103" s="757"/>
      <c r="CA103" s="757"/>
      <c r="CB103" s="757"/>
      <c r="CC103" s="697"/>
      <c r="CD103" s="844"/>
      <c r="CE103" s="844"/>
      <c r="CF103" s="692"/>
      <c r="CG103" s="757"/>
      <c r="CH103" s="757"/>
      <c r="CI103" s="757"/>
      <c r="CJ103" s="757"/>
      <c r="CK103" s="757"/>
      <c r="CL103" s="757"/>
      <c r="CM103" s="757"/>
      <c r="CN103" s="757"/>
      <c r="CO103" s="757"/>
      <c r="CP103" s="757"/>
      <c r="CQ103" s="697"/>
      <c r="CR103" s="844"/>
      <c r="CS103" s="844"/>
      <c r="CT103" s="692"/>
      <c r="CU103" s="757"/>
      <c r="CV103" s="757"/>
      <c r="CW103" s="757"/>
      <c r="CX103" s="757"/>
      <c r="CY103" s="757"/>
      <c r="CZ103" s="757"/>
      <c r="DA103" s="757"/>
      <c r="DB103" s="757"/>
      <c r="DC103" s="757"/>
      <c r="DD103" s="757"/>
      <c r="DE103" s="697"/>
      <c r="DF103" s="844"/>
      <c r="DG103" s="844"/>
      <c r="DH103" s="692"/>
      <c r="DI103" s="757"/>
      <c r="DJ103" s="757"/>
      <c r="DK103" s="757"/>
      <c r="DL103" s="757"/>
      <c r="DM103" s="757"/>
      <c r="DN103" s="757"/>
      <c r="DO103" s="757"/>
      <c r="DP103" s="757"/>
      <c r="DQ103" s="757"/>
      <c r="DR103" s="757"/>
      <c r="DS103" s="697"/>
      <c r="DT103" s="844"/>
      <c r="DU103" s="844"/>
      <c r="DV103" s="692"/>
      <c r="DW103" s="757"/>
      <c r="DX103" s="757"/>
      <c r="DY103" s="757"/>
      <c r="DZ103" s="757"/>
      <c r="EA103" s="757"/>
      <c r="EB103" s="757"/>
      <c r="EC103" s="757"/>
      <c r="ED103" s="757"/>
      <c r="EE103" s="757"/>
      <c r="EF103" s="757"/>
      <c r="EG103" s="697"/>
      <c r="EH103" s="844"/>
      <c r="EI103" s="844"/>
      <c r="EJ103" s="692"/>
      <c r="EK103" s="757"/>
      <c r="EL103" s="757"/>
      <c r="EM103" s="757"/>
      <c r="EN103" s="757"/>
      <c r="EO103" s="757"/>
      <c r="EP103" s="757"/>
      <c r="EQ103" s="757"/>
      <c r="ER103" s="757"/>
      <c r="ES103" s="757"/>
      <c r="ET103" s="757"/>
      <c r="EU103" s="697"/>
      <c r="EV103" s="844"/>
      <c r="EW103" s="844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981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757"/>
      <c r="AD104" s="757"/>
      <c r="AE104" s="757"/>
      <c r="AF104" s="757"/>
      <c r="AG104" s="757"/>
      <c r="AH104" s="757"/>
      <c r="AI104" s="757"/>
      <c r="AJ104" s="757"/>
      <c r="AK104" s="757"/>
      <c r="AL104" s="757"/>
      <c r="AM104" s="697"/>
      <c r="AN104" s="844"/>
      <c r="AO104" s="844"/>
      <c r="AP104" s="692"/>
      <c r="AQ104" s="757"/>
      <c r="AR104" s="757"/>
      <c r="AS104" s="757"/>
      <c r="AT104" s="757"/>
      <c r="AU104" s="757"/>
      <c r="AV104" s="757"/>
      <c r="AW104" s="757"/>
      <c r="AX104" s="757"/>
      <c r="AY104" s="757"/>
      <c r="AZ104" s="757"/>
      <c r="BA104" s="697"/>
      <c r="BB104" s="844"/>
      <c r="BC104" s="844"/>
      <c r="BD104" s="692"/>
      <c r="BE104" s="757"/>
      <c r="BF104" s="757"/>
      <c r="BG104" s="757"/>
      <c r="BH104" s="757"/>
      <c r="BI104" s="757"/>
      <c r="BJ104" s="757"/>
      <c r="BK104" s="757"/>
      <c r="BL104" s="757"/>
      <c r="BM104" s="757"/>
      <c r="BN104" s="757"/>
      <c r="BO104" s="697"/>
      <c r="BP104" s="844"/>
      <c r="BQ104" s="844"/>
      <c r="BR104" s="692"/>
      <c r="BS104" s="757"/>
      <c r="BT104" s="757"/>
      <c r="BU104" s="757"/>
      <c r="BV104" s="757"/>
      <c r="BW104" s="757"/>
      <c r="BX104" s="757"/>
      <c r="BY104" s="757"/>
      <c r="BZ104" s="757"/>
      <c r="CA104" s="757"/>
      <c r="CB104" s="757"/>
      <c r="CC104" s="697"/>
      <c r="CD104" s="844"/>
      <c r="CE104" s="844"/>
      <c r="CF104" s="692"/>
      <c r="CG104" s="757"/>
      <c r="CH104" s="757"/>
      <c r="CI104" s="757"/>
      <c r="CJ104" s="757"/>
      <c r="CK104" s="757"/>
      <c r="CL104" s="757"/>
      <c r="CM104" s="757"/>
      <c r="CN104" s="757"/>
      <c r="CO104" s="757"/>
      <c r="CP104" s="757"/>
      <c r="CQ104" s="697"/>
      <c r="CR104" s="844"/>
      <c r="CS104" s="844"/>
      <c r="CT104" s="692"/>
      <c r="CU104" s="757"/>
      <c r="CV104" s="757"/>
      <c r="CW104" s="757"/>
      <c r="CX104" s="757"/>
      <c r="CY104" s="757"/>
      <c r="CZ104" s="757"/>
      <c r="DA104" s="757"/>
      <c r="DB104" s="757"/>
      <c r="DC104" s="757"/>
      <c r="DD104" s="757"/>
      <c r="DE104" s="697"/>
      <c r="DF104" s="844"/>
      <c r="DG104" s="844"/>
      <c r="DH104" s="692"/>
      <c r="DI104" s="757"/>
      <c r="DJ104" s="757"/>
      <c r="DK104" s="757"/>
      <c r="DL104" s="757"/>
      <c r="DM104" s="757"/>
      <c r="DN104" s="757"/>
      <c r="DO104" s="757"/>
      <c r="DP104" s="757"/>
      <c r="DQ104" s="757"/>
      <c r="DR104" s="757"/>
      <c r="DS104" s="697"/>
      <c r="DT104" s="844"/>
      <c r="DU104" s="844"/>
      <c r="DV104" s="692"/>
      <c r="DW104" s="757"/>
      <c r="DX104" s="757"/>
      <c r="DY104" s="757"/>
      <c r="DZ104" s="757"/>
      <c r="EA104" s="757"/>
      <c r="EB104" s="757"/>
      <c r="EC104" s="757"/>
      <c r="ED104" s="757"/>
      <c r="EE104" s="757"/>
      <c r="EF104" s="757"/>
      <c r="EG104" s="697"/>
      <c r="EH104" s="844"/>
      <c r="EI104" s="844"/>
      <c r="EJ104" s="692"/>
      <c r="EK104" s="757"/>
      <c r="EL104" s="757"/>
      <c r="EM104" s="757"/>
      <c r="EN104" s="757"/>
      <c r="EO104" s="757"/>
      <c r="EP104" s="757"/>
      <c r="EQ104" s="757"/>
      <c r="ER104" s="757"/>
      <c r="ES104" s="757"/>
      <c r="ET104" s="757"/>
      <c r="EU104" s="697"/>
      <c r="EV104" s="844"/>
      <c r="EW104" s="844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757"/>
      <c r="AD105" s="757"/>
      <c r="AE105" s="757"/>
      <c r="AF105" s="757"/>
      <c r="AG105" s="757"/>
      <c r="AH105" s="757"/>
      <c r="AI105" s="757"/>
      <c r="AJ105" s="757"/>
      <c r="AK105" s="757"/>
      <c r="AL105" s="757"/>
      <c r="AM105" s="697"/>
      <c r="AN105" s="844"/>
      <c r="AO105" s="844"/>
      <c r="AP105" s="692"/>
      <c r="AQ105" s="757"/>
      <c r="AR105" s="757"/>
      <c r="AS105" s="757"/>
      <c r="AT105" s="757"/>
      <c r="AU105" s="757"/>
      <c r="AV105" s="757"/>
      <c r="AW105" s="757"/>
      <c r="AX105" s="757"/>
      <c r="AY105" s="757"/>
      <c r="AZ105" s="757"/>
      <c r="BA105" s="697"/>
      <c r="BB105" s="844"/>
      <c r="BC105" s="844"/>
      <c r="BD105" s="692"/>
      <c r="BE105" s="757"/>
      <c r="BF105" s="757"/>
      <c r="BG105" s="757"/>
      <c r="BH105" s="757"/>
      <c r="BI105" s="757"/>
      <c r="BJ105" s="757"/>
      <c r="BK105" s="757"/>
      <c r="BL105" s="757"/>
      <c r="BM105" s="757"/>
      <c r="BN105" s="757"/>
      <c r="BO105" s="697"/>
      <c r="BP105" s="844"/>
      <c r="BQ105" s="844"/>
      <c r="BR105" s="692"/>
      <c r="BS105" s="757"/>
      <c r="BT105" s="757"/>
      <c r="BU105" s="757"/>
      <c r="BV105" s="757"/>
      <c r="BW105" s="757"/>
      <c r="BX105" s="757"/>
      <c r="BY105" s="757"/>
      <c r="BZ105" s="757"/>
      <c r="CA105" s="757"/>
      <c r="CB105" s="757"/>
      <c r="CC105" s="697"/>
      <c r="CD105" s="844"/>
      <c r="CE105" s="844"/>
      <c r="CF105" s="692"/>
      <c r="CG105" s="757"/>
      <c r="CH105" s="757"/>
      <c r="CI105" s="757"/>
      <c r="CJ105" s="757"/>
      <c r="CK105" s="757"/>
      <c r="CL105" s="757"/>
      <c r="CM105" s="757"/>
      <c r="CN105" s="757"/>
      <c r="CO105" s="757"/>
      <c r="CP105" s="757"/>
      <c r="CQ105" s="697"/>
      <c r="CR105" s="844"/>
      <c r="CS105" s="844"/>
      <c r="CT105" s="692"/>
      <c r="CU105" s="757"/>
      <c r="CV105" s="757"/>
      <c r="CW105" s="757"/>
      <c r="CX105" s="757"/>
      <c r="CY105" s="757"/>
      <c r="CZ105" s="757"/>
      <c r="DA105" s="757"/>
      <c r="DB105" s="757"/>
      <c r="DC105" s="757"/>
      <c r="DD105" s="757"/>
      <c r="DE105" s="697"/>
      <c r="DF105" s="844"/>
      <c r="DG105" s="844"/>
      <c r="DH105" s="692"/>
      <c r="DI105" s="757"/>
      <c r="DJ105" s="757"/>
      <c r="DK105" s="757"/>
      <c r="DL105" s="757"/>
      <c r="DM105" s="757"/>
      <c r="DN105" s="757"/>
      <c r="DO105" s="757"/>
      <c r="DP105" s="757"/>
      <c r="DQ105" s="757"/>
      <c r="DR105" s="757"/>
      <c r="DS105" s="697"/>
      <c r="DT105" s="844"/>
      <c r="DU105" s="844"/>
      <c r="DV105" s="692"/>
      <c r="DW105" s="757"/>
      <c r="DX105" s="757"/>
      <c r="DY105" s="757"/>
      <c r="DZ105" s="757"/>
      <c r="EA105" s="757"/>
      <c r="EB105" s="757"/>
      <c r="EC105" s="757"/>
      <c r="ED105" s="757"/>
      <c r="EE105" s="757"/>
      <c r="EF105" s="757"/>
      <c r="EG105" s="697"/>
      <c r="EH105" s="844"/>
      <c r="EI105" s="844"/>
      <c r="EJ105" s="692"/>
      <c r="EK105" s="757"/>
      <c r="EL105" s="757"/>
      <c r="EM105" s="757"/>
      <c r="EN105" s="757"/>
      <c r="EO105" s="757"/>
      <c r="EP105" s="757"/>
      <c r="EQ105" s="757"/>
      <c r="ER105" s="757"/>
      <c r="ES105" s="757"/>
      <c r="ET105" s="757"/>
      <c r="EU105" s="697"/>
      <c r="EV105" s="844"/>
      <c r="EW105" s="844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892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892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892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892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892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892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892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892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892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58"/>
      <c r="P111" s="1053"/>
      <c r="Q111" s="1053"/>
      <c r="R111" s="1053"/>
      <c r="S111" s="1053"/>
      <c r="T111" s="1053"/>
      <c r="U111" s="1053"/>
      <c r="V111" s="1059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58"/>
      <c r="P112" s="1053"/>
      <c r="Q112" s="1053"/>
      <c r="R112" s="1053"/>
      <c r="S112" s="1053"/>
      <c r="T112" s="1053"/>
      <c r="U112" s="1053"/>
      <c r="V112" s="1059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58"/>
      <c r="P113" s="1053"/>
      <c r="Q113" s="1053"/>
      <c r="R113" s="1053"/>
      <c r="S113" s="1053"/>
      <c r="T113" s="1053"/>
      <c r="U113" s="1053"/>
      <c r="V113" s="1059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58"/>
      <c r="P114" s="1053"/>
      <c r="Q114" s="1053"/>
      <c r="R114" s="1053"/>
      <c r="S114" s="1053"/>
      <c r="T114" s="1053"/>
      <c r="U114" s="1053"/>
      <c r="V114" s="1059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20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20"/>
      <c r="J116" s="1021"/>
      <c r="L116" s="165" t="s">
        <v>20</v>
      </c>
      <c r="M116" s="168" t="s">
        <v>10</v>
      </c>
      <c r="N116" s="251"/>
      <c r="O116" s="1065"/>
      <c r="P116" s="1066"/>
      <c r="Q116" s="1066"/>
      <c r="R116" s="1066"/>
      <c r="S116" s="1066"/>
      <c r="T116" s="1066"/>
      <c r="U116" s="1066"/>
      <c r="V116" s="1067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20"/>
      <c r="J117" s="1021"/>
      <c r="K117" s="194"/>
      <c r="L117" s="166"/>
      <c r="M117" s="169"/>
      <c r="N117" s="196"/>
      <c r="O117" s="187"/>
      <c r="P117" s="187"/>
      <c r="Q117" s="187"/>
      <c r="R117" s="1063"/>
      <c r="S117" s="1092" t="s">
        <v>74</v>
      </c>
      <c r="T117" s="1063"/>
      <c r="U117" s="1050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20"/>
      <c r="J118" s="1021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064"/>
      <c r="S118" s="1093"/>
      <c r="T118" s="1064"/>
      <c r="U118" s="1051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20"/>
      <c r="J119" s="1021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20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58"/>
      <c r="P128" s="1053"/>
      <c r="Q128" s="1053"/>
      <c r="R128" s="1053"/>
      <c r="S128" s="1053"/>
      <c r="T128" s="1053"/>
      <c r="U128" s="1053"/>
      <c r="V128" s="1059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58"/>
      <c r="P129" s="1053"/>
      <c r="Q129" s="1053"/>
      <c r="R129" s="1053"/>
      <c r="S129" s="1053"/>
      <c r="T129" s="1053"/>
      <c r="U129" s="1053"/>
      <c r="V129" s="1059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58"/>
      <c r="P130" s="1053"/>
      <c r="Q130" s="1053"/>
      <c r="R130" s="1053"/>
      <c r="S130" s="1053"/>
      <c r="T130" s="1053"/>
      <c r="U130" s="1053"/>
      <c r="V130" s="1059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58"/>
      <c r="P131" s="1053"/>
      <c r="Q131" s="1053"/>
      <c r="R131" s="1053"/>
      <c r="S131" s="1053"/>
      <c r="T131" s="1053"/>
      <c r="U131" s="1053"/>
      <c r="V131" s="1059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20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20"/>
      <c r="J133" s="1021"/>
      <c r="L133" s="165" t="s">
        <v>20</v>
      </c>
      <c r="M133" s="168" t="s">
        <v>10</v>
      </c>
      <c r="N133" s="251"/>
      <c r="O133" s="1065"/>
      <c r="P133" s="1066"/>
      <c r="Q133" s="1066"/>
      <c r="R133" s="1066"/>
      <c r="S133" s="1066"/>
      <c r="T133" s="1066"/>
      <c r="U133" s="1066"/>
      <c r="V133" s="1067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20"/>
      <c r="J134" s="1021"/>
      <c r="K134" s="194"/>
      <c r="L134" s="166"/>
      <c r="M134" s="169"/>
      <c r="N134" s="196"/>
      <c r="O134" s="187"/>
      <c r="P134" s="187"/>
      <c r="Q134" s="187"/>
      <c r="R134" s="1063"/>
      <c r="S134" s="1092" t="s">
        <v>74</v>
      </c>
      <c r="T134" s="1063"/>
      <c r="U134" s="1050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20"/>
      <c r="J135" s="1021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064"/>
      <c r="S135" s="1093"/>
      <c r="T135" s="1064"/>
      <c r="U135" s="1051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20"/>
      <c r="J136" s="1021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20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58"/>
      <c r="P145" s="1053"/>
      <c r="Q145" s="1053"/>
      <c r="R145" s="1053"/>
      <c r="S145" s="1053"/>
      <c r="T145" s="1053"/>
      <c r="U145" s="1053"/>
      <c r="V145" s="1059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58"/>
      <c r="P146" s="1053"/>
      <c r="Q146" s="1053"/>
      <c r="R146" s="1053"/>
      <c r="S146" s="1053"/>
      <c r="T146" s="1053"/>
      <c r="U146" s="1053"/>
      <c r="V146" s="1059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58"/>
      <c r="P147" s="1053"/>
      <c r="Q147" s="1053"/>
      <c r="R147" s="1053"/>
      <c r="S147" s="1053"/>
      <c r="T147" s="1053"/>
      <c r="U147" s="1053"/>
      <c r="V147" s="1059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58"/>
      <c r="P148" s="1053"/>
      <c r="Q148" s="1053"/>
      <c r="R148" s="1053"/>
      <c r="S148" s="1053"/>
      <c r="T148" s="1053"/>
      <c r="U148" s="1053"/>
      <c r="V148" s="1059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20"/>
      <c r="J149" s="176"/>
      <c r="L149" s="165" t="s">
        <v>12</v>
      </c>
      <c r="M149" s="167" t="s">
        <v>9</v>
      </c>
      <c r="N149" s="186"/>
      <c r="O149" s="1056"/>
      <c r="P149" s="1057"/>
      <c r="Q149" s="1057"/>
      <c r="R149" s="1057"/>
      <c r="S149" s="1057"/>
      <c r="T149" s="1057"/>
      <c r="U149" s="1057"/>
      <c r="V149" s="1091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20"/>
      <c r="J150" s="1021"/>
      <c r="L150" s="165" t="s">
        <v>20</v>
      </c>
      <c r="M150" s="168" t="s">
        <v>10</v>
      </c>
      <c r="N150" s="251"/>
      <c r="O150" s="1065"/>
      <c r="P150" s="1066"/>
      <c r="Q150" s="1066"/>
      <c r="R150" s="1066"/>
      <c r="S150" s="1066"/>
      <c r="T150" s="1066"/>
      <c r="U150" s="1066"/>
      <c r="V150" s="1067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20"/>
      <c r="J151" s="1021"/>
      <c r="K151" s="194"/>
      <c r="L151" s="166"/>
      <c r="M151" s="169"/>
      <c r="N151" s="196"/>
      <c r="O151" s="297"/>
      <c r="P151" s="187"/>
      <c r="Q151" s="187"/>
      <c r="R151" s="1063"/>
      <c r="S151" s="1092" t="s">
        <v>74</v>
      </c>
      <c r="T151" s="1063"/>
      <c r="U151" s="1050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20"/>
      <c r="J152" s="1021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064"/>
      <c r="S152" s="1093"/>
      <c r="T152" s="1064"/>
      <c r="U152" s="1051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20"/>
      <c r="J153" s="1021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20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16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096"/>
      <c r="O163" s="1097"/>
      <c r="P163" s="1097"/>
      <c r="Q163" s="1097"/>
      <c r="R163" s="1097"/>
      <c r="S163" s="1097"/>
      <c r="T163" s="1097"/>
      <c r="U163" s="1097"/>
      <c r="V163" s="1097"/>
      <c r="W163" s="1097"/>
      <c r="X163" s="1097"/>
      <c r="Y163" s="1097"/>
      <c r="Z163" s="1097"/>
      <c r="AA163" s="1097"/>
      <c r="AB163" s="1097"/>
      <c r="AC163" s="1097"/>
      <c r="AD163" s="1097"/>
      <c r="AE163" s="1097"/>
      <c r="AF163" s="1097"/>
      <c r="AG163" s="1097"/>
      <c r="AH163" s="1097"/>
      <c r="AI163" s="1097"/>
      <c r="AJ163" s="1097"/>
      <c r="AK163" s="1097"/>
      <c r="AL163" s="1034"/>
      <c r="AM163" s="862" t="s">
        <v>627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16"/>
      <c r="B164" s="1016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094"/>
      <c r="O164" s="1095"/>
      <c r="P164" s="1095"/>
      <c r="Q164" s="1095"/>
      <c r="R164" s="1095"/>
      <c r="S164" s="1095"/>
      <c r="T164" s="1095"/>
      <c r="U164" s="1095"/>
      <c r="V164" s="1095"/>
      <c r="W164" s="1095"/>
      <c r="X164" s="1095"/>
      <c r="Y164" s="1095"/>
      <c r="Z164" s="1095"/>
      <c r="AA164" s="1095"/>
      <c r="AB164" s="1095"/>
      <c r="AC164" s="1095"/>
      <c r="AD164" s="1095"/>
      <c r="AE164" s="1095"/>
      <c r="AF164" s="1095"/>
      <c r="AG164" s="1095"/>
      <c r="AH164" s="1095"/>
      <c r="AI164" s="1095"/>
      <c r="AJ164" s="1095"/>
      <c r="AK164" s="1095"/>
      <c r="AL164" s="1042"/>
      <c r="AM164" s="861" t="s">
        <v>449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16"/>
      <c r="B165" s="1016"/>
      <c r="C165" s="1016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560</v>
      </c>
      <c r="N165" s="1094"/>
      <c r="O165" s="1095"/>
      <c r="P165" s="1095"/>
      <c r="Q165" s="1095"/>
      <c r="R165" s="1095"/>
      <c r="S165" s="1095"/>
      <c r="T165" s="1095"/>
      <c r="U165" s="1095"/>
      <c r="V165" s="1095"/>
      <c r="W165" s="1095"/>
      <c r="X165" s="1095"/>
      <c r="Y165" s="1095"/>
      <c r="Z165" s="1095"/>
      <c r="AA165" s="1095"/>
      <c r="AB165" s="1095"/>
      <c r="AC165" s="1095"/>
      <c r="AD165" s="1095"/>
      <c r="AE165" s="1095"/>
      <c r="AF165" s="1095"/>
      <c r="AG165" s="1095"/>
      <c r="AH165" s="1095"/>
      <c r="AI165" s="1095"/>
      <c r="AJ165" s="1095"/>
      <c r="AK165" s="1095"/>
      <c r="AL165" s="1042"/>
      <c r="AM165" s="861" t="s">
        <v>561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16"/>
      <c r="B166" s="1016"/>
      <c r="C166" s="1016"/>
      <c r="D166" s="1016">
        <v>1</v>
      </c>
      <c r="E166" s="276"/>
      <c r="F166" s="320"/>
      <c r="G166" s="535"/>
      <c r="H166" s="535"/>
      <c r="I166" s="1020"/>
      <c r="J166" s="1021"/>
      <c r="K166" s="990"/>
      <c r="L166" s="1022" t="str">
        <f>mergeValue(A166) &amp;"."&amp; mergeValue(B166)&amp;"."&amp; mergeValue(C166)&amp;"."&amp; mergeValue(D166)</f>
        <v>1.1.1.1</v>
      </c>
      <c r="M166" s="1023"/>
      <c r="N166" s="986" t="s">
        <v>74</v>
      </c>
      <c r="O166" s="1017"/>
      <c r="P166" s="1026" t="s">
        <v>83</v>
      </c>
      <c r="Q166" s="1027"/>
      <c r="R166" s="986" t="s">
        <v>75</v>
      </c>
      <c r="S166" s="1017"/>
      <c r="T166" s="1024">
        <v>1</v>
      </c>
      <c r="U166" s="1028"/>
      <c r="V166" s="986" t="s">
        <v>75</v>
      </c>
      <c r="W166" s="1017"/>
      <c r="X166" s="1024">
        <v>1</v>
      </c>
      <c r="Y166" s="1025"/>
      <c r="Z166" s="986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950" t="s">
        <v>631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16"/>
      <c r="B167" s="1016"/>
      <c r="C167" s="1016"/>
      <c r="D167" s="1016"/>
      <c r="E167" s="276"/>
      <c r="F167" s="320"/>
      <c r="G167" s="535"/>
      <c r="H167" s="535"/>
      <c r="I167" s="1020"/>
      <c r="J167" s="1021"/>
      <c r="K167" s="990"/>
      <c r="L167" s="1022"/>
      <c r="M167" s="1023"/>
      <c r="N167" s="986"/>
      <c r="O167" s="1017"/>
      <c r="P167" s="1026"/>
      <c r="Q167" s="1027"/>
      <c r="R167" s="986"/>
      <c r="S167" s="1017"/>
      <c r="T167" s="1024"/>
      <c r="U167" s="1029"/>
      <c r="V167" s="986"/>
      <c r="W167" s="1017"/>
      <c r="X167" s="1024"/>
      <c r="Y167" s="1025"/>
      <c r="Z167" s="986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950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16"/>
      <c r="B168" s="1016"/>
      <c r="C168" s="1016"/>
      <c r="D168" s="1016"/>
      <c r="E168" s="276"/>
      <c r="F168" s="320"/>
      <c r="G168" s="535"/>
      <c r="H168" s="535"/>
      <c r="I168" s="1020"/>
      <c r="J168" s="1021"/>
      <c r="K168" s="990"/>
      <c r="L168" s="1022"/>
      <c r="M168" s="1023"/>
      <c r="N168" s="986"/>
      <c r="O168" s="1017"/>
      <c r="P168" s="1026"/>
      <c r="Q168" s="1027"/>
      <c r="R168" s="986"/>
      <c r="S168" s="1017"/>
      <c r="T168" s="1024"/>
      <c r="U168" s="1030"/>
      <c r="V168" s="986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950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16"/>
      <c r="B169" s="1016"/>
      <c r="C169" s="1016"/>
      <c r="D169" s="1016"/>
      <c r="E169" s="276"/>
      <c r="F169" s="320"/>
      <c r="G169" s="535"/>
      <c r="H169" s="535"/>
      <c r="I169" s="1020"/>
      <c r="J169" s="1021"/>
      <c r="K169" s="990"/>
      <c r="L169" s="1022"/>
      <c r="M169" s="1023"/>
      <c r="N169" s="986"/>
      <c r="O169" s="1017"/>
      <c r="P169" s="1026"/>
      <c r="Q169" s="1027"/>
      <c r="R169" s="986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950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16"/>
      <c r="B170" s="1016"/>
      <c r="C170" s="1016"/>
      <c r="D170" s="1016"/>
      <c r="E170" s="322"/>
      <c r="F170" s="323"/>
      <c r="G170" s="322"/>
      <c r="H170" s="322"/>
      <c r="I170" s="1020"/>
      <c r="J170" s="1021"/>
      <c r="K170" s="990"/>
      <c r="L170" s="1022"/>
      <c r="M170" s="1023"/>
      <c r="N170" s="986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950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16"/>
      <c r="B171" s="1016"/>
      <c r="C171" s="1016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950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16"/>
      <c r="B172" s="1016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16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16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096"/>
      <c r="O178" s="1097"/>
      <c r="P178" s="1097"/>
      <c r="Q178" s="1097"/>
      <c r="R178" s="1097"/>
      <c r="S178" s="1097"/>
      <c r="T178" s="1097"/>
      <c r="U178" s="1097"/>
      <c r="V178" s="1097"/>
      <c r="W178" s="1097"/>
      <c r="X178" s="1097"/>
      <c r="Y178" s="1097"/>
      <c r="Z178" s="1097"/>
      <c r="AA178" s="1097"/>
      <c r="AB178" s="1097"/>
      <c r="AC178" s="1097"/>
      <c r="AD178" s="1097"/>
      <c r="AE178" s="1097"/>
      <c r="AF178" s="1097"/>
      <c r="AG178" s="1097"/>
      <c r="AH178" s="1097"/>
      <c r="AI178" s="1097"/>
      <c r="AJ178" s="1097"/>
      <c r="AK178" s="1034"/>
      <c r="AL178" s="862" t="s">
        <v>627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16"/>
      <c r="B179" s="1016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094"/>
      <c r="O179" s="1095"/>
      <c r="P179" s="1095"/>
      <c r="Q179" s="1095"/>
      <c r="R179" s="1095"/>
      <c r="S179" s="1095"/>
      <c r="T179" s="1095"/>
      <c r="U179" s="1095"/>
      <c r="V179" s="1095"/>
      <c r="W179" s="1095"/>
      <c r="X179" s="1095"/>
      <c r="Y179" s="1095"/>
      <c r="Z179" s="1095"/>
      <c r="AA179" s="1095"/>
      <c r="AB179" s="1095"/>
      <c r="AC179" s="1095"/>
      <c r="AD179" s="1095"/>
      <c r="AE179" s="1095"/>
      <c r="AF179" s="1095"/>
      <c r="AG179" s="1095"/>
      <c r="AH179" s="1095"/>
      <c r="AI179" s="1095"/>
      <c r="AJ179" s="1095"/>
      <c r="AK179" s="1042"/>
      <c r="AL179" s="861" t="s">
        <v>449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16"/>
      <c r="B180" s="1016"/>
      <c r="C180" s="1016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560</v>
      </c>
      <c r="N180" s="1094"/>
      <c r="O180" s="1095"/>
      <c r="P180" s="1095"/>
      <c r="Q180" s="1095"/>
      <c r="R180" s="1095"/>
      <c r="S180" s="1095"/>
      <c r="T180" s="1095"/>
      <c r="U180" s="1095"/>
      <c r="V180" s="1095"/>
      <c r="W180" s="1095"/>
      <c r="X180" s="1095"/>
      <c r="Y180" s="1095"/>
      <c r="Z180" s="1095"/>
      <c r="AA180" s="1095"/>
      <c r="AB180" s="1095"/>
      <c r="AC180" s="1095"/>
      <c r="AD180" s="1095"/>
      <c r="AE180" s="1095"/>
      <c r="AF180" s="1095"/>
      <c r="AG180" s="1095"/>
      <c r="AH180" s="1095"/>
      <c r="AI180" s="1095"/>
      <c r="AJ180" s="1095"/>
      <c r="AK180" s="1042"/>
      <c r="AL180" s="861" t="s">
        <v>561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16"/>
      <c r="B181" s="1016"/>
      <c r="C181" s="1016"/>
      <c r="D181" s="1016">
        <v>1</v>
      </c>
      <c r="E181" s="276"/>
      <c r="F181" s="320"/>
      <c r="G181" s="535"/>
      <c r="H181" s="535"/>
      <c r="I181" s="1020"/>
      <c r="J181" s="1021"/>
      <c r="K181" s="990"/>
      <c r="L181" s="1043" t="str">
        <f>mergeValue(A181) &amp;"."&amp; mergeValue(B181)&amp;"."&amp; mergeValue(C181)&amp;"."&amp; mergeValue(D181)</f>
        <v>1.1.1.1</v>
      </c>
      <c r="M181" s="1036"/>
      <c r="N181" s="1038"/>
      <c r="O181" s="1026" t="s">
        <v>83</v>
      </c>
      <c r="P181" s="1027"/>
      <c r="Q181" s="986" t="s">
        <v>75</v>
      </c>
      <c r="R181" s="1017"/>
      <c r="S181" s="1024">
        <v>1</v>
      </c>
      <c r="T181" s="1028"/>
      <c r="U181" s="986" t="s">
        <v>75</v>
      </c>
      <c r="V181" s="1017"/>
      <c r="W181" s="1024" t="s">
        <v>83</v>
      </c>
      <c r="X181" s="1025"/>
      <c r="Y181" s="986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950" t="s">
        <v>631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16"/>
      <c r="B182" s="1016"/>
      <c r="C182" s="1016"/>
      <c r="D182" s="1016"/>
      <c r="E182" s="276"/>
      <c r="F182" s="320"/>
      <c r="G182" s="535"/>
      <c r="H182" s="535"/>
      <c r="I182" s="1020"/>
      <c r="J182" s="1021"/>
      <c r="K182" s="990"/>
      <c r="L182" s="1022"/>
      <c r="M182" s="1037"/>
      <c r="N182" s="1038"/>
      <c r="O182" s="1026"/>
      <c r="P182" s="1027"/>
      <c r="Q182" s="986"/>
      <c r="R182" s="1017"/>
      <c r="S182" s="1024"/>
      <c r="T182" s="1029"/>
      <c r="U182" s="986"/>
      <c r="V182" s="1017"/>
      <c r="W182" s="1024"/>
      <c r="X182" s="1025"/>
      <c r="Y182" s="986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950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16"/>
      <c r="B183" s="1016"/>
      <c r="C183" s="1016"/>
      <c r="D183" s="1016"/>
      <c r="E183" s="276"/>
      <c r="F183" s="320"/>
      <c r="G183" s="535"/>
      <c r="H183" s="535"/>
      <c r="I183" s="1020"/>
      <c r="J183" s="1021"/>
      <c r="K183" s="990"/>
      <c r="L183" s="1022"/>
      <c r="M183" s="1037"/>
      <c r="N183" s="1038"/>
      <c r="O183" s="1026"/>
      <c r="P183" s="1027"/>
      <c r="Q183" s="986"/>
      <c r="R183" s="1017"/>
      <c r="S183" s="1024"/>
      <c r="T183" s="1030"/>
      <c r="U183" s="986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950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16"/>
      <c r="B184" s="1016"/>
      <c r="C184" s="1016"/>
      <c r="D184" s="1016"/>
      <c r="E184" s="276"/>
      <c r="F184" s="320"/>
      <c r="G184" s="535"/>
      <c r="H184" s="535"/>
      <c r="I184" s="1020"/>
      <c r="J184" s="1021"/>
      <c r="K184" s="990"/>
      <c r="L184" s="1022"/>
      <c r="M184" s="1037"/>
      <c r="N184" s="1038"/>
      <c r="O184" s="1026"/>
      <c r="P184" s="1027"/>
      <c r="Q184" s="986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950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16"/>
      <c r="B185" s="1016"/>
      <c r="C185" s="1016"/>
      <c r="D185" s="1016"/>
      <c r="E185" s="322"/>
      <c r="F185" s="323"/>
      <c r="G185" s="322"/>
      <c r="H185" s="322"/>
      <c r="I185" s="1020"/>
      <c r="J185" s="1021"/>
      <c r="K185" s="990"/>
      <c r="L185" s="1022"/>
      <c r="M185" s="1037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950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16"/>
      <c r="B186" s="1016"/>
      <c r="C186" s="1016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950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16"/>
      <c r="B187" s="1016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16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986" t="s">
        <v>75</v>
      </c>
      <c r="R197" s="1070"/>
      <c r="S197" s="1024">
        <v>1</v>
      </c>
      <c r="T197" s="1069"/>
      <c r="U197" s="986" t="s">
        <v>74</v>
      </c>
      <c r="V197" s="1017"/>
      <c r="W197" s="1024">
        <v>1</v>
      </c>
      <c r="X197" s="1068"/>
      <c r="Y197" s="986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986"/>
      <c r="R198" s="1070"/>
      <c r="S198" s="1024"/>
      <c r="T198" s="1069"/>
      <c r="U198" s="986"/>
      <c r="V198" s="1017"/>
      <c r="W198" s="1024"/>
      <c r="X198" s="1068"/>
      <c r="Y198" s="986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986"/>
      <c r="R199" s="1070"/>
      <c r="S199" s="1024"/>
      <c r="T199" s="1069"/>
      <c r="U199" s="986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986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099"/>
      <c r="D246" s="931">
        <v>1</v>
      </c>
      <c r="E246" s="995"/>
      <c r="F246" s="449"/>
      <c r="G246" s="235">
        <v>0</v>
      </c>
      <c r="H246" s="454"/>
      <c r="I246" s="347"/>
      <c r="J246" s="491" t="s">
        <v>482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099"/>
      <c r="D247" s="931"/>
      <c r="E247" s="995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00"/>
      <c r="D251" s="346"/>
      <c r="E251" s="570"/>
      <c r="F251" s="1101"/>
      <c r="G251" s="931">
        <v>0</v>
      </c>
      <c r="H251" s="1098"/>
      <c r="I251" s="347"/>
      <c r="J251" s="491" t="s">
        <v>482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00"/>
      <c r="D252" s="346"/>
      <c r="E252" s="570"/>
      <c r="F252" s="1101"/>
      <c r="G252" s="931"/>
      <c r="H252" s="1098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474</v>
      </c>
    </row>
    <row r="286" spans="1:20" s="237" customFormat="1" ht="409.5">
      <c r="A286" s="949">
        <v>1</v>
      </c>
      <c r="B286" s="292"/>
      <c r="C286" s="292"/>
      <c r="D286" s="292"/>
      <c r="F286" s="430" t="str">
        <f>"2." &amp;mergeValue(A286)</f>
        <v>2.1</v>
      </c>
      <c r="G286" s="512" t="s">
        <v>463</v>
      </c>
      <c r="H286" s="414"/>
      <c r="I286" s="265" t="s">
        <v>551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49"/>
      <c r="B287" s="292"/>
      <c r="C287" s="292"/>
      <c r="D287" s="292"/>
      <c r="F287" s="430" t="str">
        <f>"3." &amp;mergeValue(A287)</f>
        <v>3.1</v>
      </c>
      <c r="G287" s="512" t="s">
        <v>464</v>
      </c>
      <c r="H287" s="414"/>
      <c r="I287" s="265" t="s">
        <v>549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49"/>
      <c r="B288" s="292"/>
      <c r="C288" s="292"/>
      <c r="D288" s="292"/>
      <c r="F288" s="430" t="str">
        <f>"4."&amp;mergeValue(A288)</f>
        <v>4.1</v>
      </c>
      <c r="G288" s="512" t="s">
        <v>465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49"/>
      <c r="B289" s="949">
        <v>1</v>
      </c>
      <c r="C289" s="438"/>
      <c r="D289" s="438"/>
      <c r="F289" s="430" t="str">
        <f>"4."&amp;mergeValue(A289) &amp;"."&amp;mergeValue(B289)</f>
        <v>4.1.1</v>
      </c>
      <c r="G289" s="421" t="s">
        <v>553</v>
      </c>
      <c r="H289" s="414" t="str">
        <f>IF(region_name="","",region_name)</f>
        <v>Нижегородская область</v>
      </c>
      <c r="I289" s="265" t="s">
        <v>468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49"/>
      <c r="B290" s="949"/>
      <c r="C290" s="949">
        <v>1</v>
      </c>
      <c r="D290" s="438"/>
      <c r="F290" s="430" t="str">
        <f>"4."&amp;mergeValue(A290) &amp;"."&amp;mergeValue(B290)&amp;"."&amp;mergeValue(C290)</f>
        <v>4.1.1.1</v>
      </c>
      <c r="G290" s="437" t="s">
        <v>466</v>
      </c>
      <c r="H290" s="414"/>
      <c r="I290" s="265" t="s">
        <v>469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49"/>
      <c r="B291" s="949"/>
      <c r="C291" s="949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467</v>
      </c>
      <c r="H291" s="414"/>
      <c r="I291" s="950" t="s">
        <v>552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49"/>
      <c r="B292" s="949"/>
      <c r="C292" s="949"/>
      <c r="D292" s="438"/>
      <c r="F292" s="519"/>
      <c r="G292" s="520" t="s">
        <v>4</v>
      </c>
      <c r="H292" s="521"/>
      <c r="I292" s="950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49"/>
      <c r="B293" s="949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49"/>
      <c r="B294" s="292"/>
      <c r="C294" s="292"/>
      <c r="D294" s="292"/>
      <c r="F294" s="434"/>
      <c r="G294" s="172" t="s">
        <v>473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472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  <c r="AB301" s="821"/>
      <c r="AC301" s="821"/>
      <c r="AD301" s="821"/>
      <c r="AE301" s="821"/>
      <c r="AF301" s="821"/>
      <c r="AG301" s="821"/>
      <c r="AH301" s="821"/>
      <c r="AI301" s="821"/>
      <c r="AJ301" s="821"/>
      <c r="AK301" s="821"/>
      <c r="AL301" s="821"/>
      <c r="AM301" s="821"/>
      <c r="AN301" s="821"/>
      <c r="AO301" s="821"/>
      <c r="AP301" s="821"/>
      <c r="AQ301" s="821"/>
      <c r="AR301" s="821"/>
      <c r="AS301" s="821"/>
      <c r="AT301" s="821"/>
      <c r="AU301" s="821"/>
      <c r="AV301" s="821"/>
      <c r="AW301" s="821"/>
      <c r="AX301" s="821"/>
      <c r="AY301" s="821"/>
      <c r="AZ301" s="821"/>
      <c r="BA301" s="821"/>
      <c r="BB301" s="821"/>
      <c r="BC301" s="821"/>
      <c r="BD301" s="821"/>
      <c r="BE301" s="821"/>
      <c r="BF301" s="821"/>
      <c r="BG301" s="821"/>
      <c r="BH301" s="821"/>
      <c r="BI301" s="821"/>
      <c r="BJ301" s="821"/>
      <c r="BK301" s="821"/>
      <c r="BL301" s="821"/>
      <c r="BM301" s="821"/>
      <c r="BN301" s="821"/>
      <c r="BO301" s="821"/>
      <c r="BP301" s="821"/>
      <c r="BQ301" s="821"/>
      <c r="BR301" s="821"/>
      <c r="BS301" s="821"/>
      <c r="BT301" s="821"/>
      <c r="BU301" s="821"/>
      <c r="BV301" s="821"/>
      <c r="BW301" s="821"/>
      <c r="BX301" s="821"/>
      <c r="BY301" s="821"/>
      <c r="BZ301" s="821"/>
      <c r="CA301" s="821"/>
      <c r="CB301" s="821"/>
      <c r="CC301" s="821"/>
      <c r="CD301" s="821"/>
      <c r="CE301" s="821"/>
    </row>
    <row r="302" spans="1:83" ht="17.100000000000001" customHeight="1">
      <c r="A302" s="822" t="s">
        <v>604</v>
      </c>
      <c r="B302" s="822"/>
      <c r="C302" s="822"/>
      <c r="D302" s="822"/>
      <c r="E302" s="822"/>
      <c r="F302" s="822"/>
      <c r="G302" s="822"/>
      <c r="H302" s="822"/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  <c r="AE302" s="822"/>
      <c r="AF302" s="822"/>
      <c r="AG302" s="822"/>
      <c r="AH302" s="822"/>
      <c r="AI302" s="822"/>
      <c r="AJ302" s="822"/>
      <c r="AK302" s="822"/>
      <c r="AL302" s="822"/>
      <c r="AM302" s="822"/>
      <c r="AN302" s="822"/>
      <c r="AO302" s="822"/>
      <c r="AP302" s="822"/>
      <c r="AQ302" s="822"/>
      <c r="AR302" s="822"/>
      <c r="AS302" s="822"/>
      <c r="AT302" s="822"/>
      <c r="AU302" s="822"/>
      <c r="AV302" s="822"/>
      <c r="AW302" s="822"/>
      <c r="AX302" s="822"/>
      <c r="AY302" s="822"/>
      <c r="AZ302" s="822"/>
      <c r="BA302" s="822"/>
      <c r="BB302" s="822"/>
      <c r="BC302" s="822"/>
      <c r="BD302" s="822"/>
      <c r="BE302" s="822"/>
      <c r="BF302" s="822"/>
      <c r="BG302" s="822"/>
      <c r="BH302" s="822"/>
      <c r="BI302" s="822"/>
      <c r="BJ302" s="822"/>
      <c r="BK302" s="822"/>
      <c r="BL302" s="822"/>
      <c r="BM302" s="822"/>
      <c r="BN302" s="822"/>
      <c r="BO302" s="822"/>
      <c r="BP302" s="822"/>
      <c r="BQ302" s="822"/>
      <c r="BR302" s="822"/>
      <c r="BS302" s="822"/>
      <c r="BT302" s="822"/>
      <c r="BU302" s="822"/>
      <c r="BV302" s="822"/>
      <c r="BW302" s="822"/>
      <c r="BX302" s="822"/>
      <c r="BY302" s="822"/>
      <c r="BZ302" s="822"/>
      <c r="CA302" s="822"/>
      <c r="CB302" s="822"/>
      <c r="CC302" s="822"/>
      <c r="CD302" s="822"/>
      <c r="CE302" s="822"/>
    </row>
    <row r="303" spans="1:83" ht="17.100000000000001" customHeight="1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  <c r="AB303" s="821"/>
      <c r="AC303" s="821"/>
      <c r="AD303" s="821"/>
      <c r="AE303" s="821"/>
      <c r="AF303" s="821"/>
      <c r="AG303" s="821"/>
      <c r="AH303" s="821"/>
      <c r="AI303" s="821"/>
      <c r="AJ303" s="821"/>
      <c r="AK303" s="821"/>
      <c r="AL303" s="821"/>
      <c r="AM303" s="821"/>
      <c r="AN303" s="821"/>
      <c r="AO303" s="821"/>
      <c r="AP303" s="821"/>
      <c r="AQ303" s="821"/>
      <c r="AR303" s="821"/>
      <c r="AS303" s="821"/>
      <c r="AT303" s="821"/>
      <c r="AU303" s="821"/>
      <c r="AV303" s="821"/>
      <c r="AW303" s="821"/>
      <c r="AX303" s="821"/>
      <c r="AY303" s="821"/>
      <c r="AZ303" s="821"/>
      <c r="BA303" s="821"/>
      <c r="BB303" s="821"/>
      <c r="BC303" s="821"/>
      <c r="BD303" s="821"/>
      <c r="BE303" s="821"/>
      <c r="BF303" s="821"/>
      <c r="BG303" s="821"/>
      <c r="BH303" s="821"/>
      <c r="BI303" s="821"/>
      <c r="BJ303" s="821"/>
      <c r="BK303" s="821"/>
      <c r="BL303" s="821"/>
      <c r="BM303" s="821"/>
      <c r="BN303" s="821"/>
      <c r="BO303" s="821"/>
      <c r="BP303" s="821"/>
      <c r="BQ303" s="821"/>
      <c r="BR303" s="821"/>
      <c r="BS303" s="821"/>
      <c r="BT303" s="821"/>
      <c r="BU303" s="821"/>
      <c r="BV303" s="821"/>
      <c r="BW303" s="821"/>
      <c r="BX303" s="821"/>
      <c r="BY303" s="821"/>
      <c r="BZ303" s="821"/>
      <c r="CA303" s="821"/>
      <c r="CB303" s="821"/>
      <c r="CC303" s="821"/>
      <c r="CD303" s="821"/>
      <c r="CE303" s="821"/>
    </row>
    <row r="304" spans="1:83" ht="17.100000000000001" customHeight="1">
      <c r="A304" s="825"/>
      <c r="B304" s="828"/>
      <c r="C304" s="824"/>
      <c r="D304" s="829"/>
      <c r="E304" s="832"/>
      <c r="F304" s="854"/>
      <c r="G304" s="849"/>
      <c r="H304" s="833"/>
      <c r="I304" s="830"/>
      <c r="J304" s="830"/>
      <c r="K304" s="823"/>
      <c r="L304" s="823"/>
      <c r="M304" s="823"/>
      <c r="N304" s="823"/>
      <c r="O304" s="823"/>
      <c r="P304" s="823"/>
      <c r="Q304" s="823"/>
      <c r="R304" s="823"/>
      <c r="S304" s="823"/>
      <c r="T304" s="823"/>
      <c r="U304" s="823"/>
      <c r="V304" s="823"/>
      <c r="W304" s="823"/>
      <c r="X304" s="823"/>
      <c r="Y304" s="823"/>
      <c r="Z304" s="823"/>
      <c r="AA304" s="823"/>
      <c r="AB304" s="823"/>
      <c r="AC304" s="823"/>
      <c r="AD304" s="823"/>
      <c r="AE304" s="823"/>
      <c r="AF304" s="823"/>
      <c r="AG304" s="823"/>
      <c r="AH304" s="823"/>
      <c r="AI304" s="823"/>
      <c r="AJ304" s="823"/>
      <c r="AK304" s="823"/>
      <c r="AL304" s="823"/>
      <c r="AM304" s="823"/>
      <c r="AN304" s="823"/>
      <c r="AO304" s="823"/>
      <c r="AP304" s="823"/>
      <c r="AQ304" s="823"/>
      <c r="AR304" s="823"/>
      <c r="AS304" s="823"/>
      <c r="AT304" s="823"/>
      <c r="AU304" s="823"/>
      <c r="AV304" s="823"/>
      <c r="AW304" s="823"/>
      <c r="AX304" s="823"/>
      <c r="AY304" s="823"/>
      <c r="AZ304" s="823"/>
      <c r="BA304" s="823"/>
      <c r="BB304" s="823"/>
      <c r="BC304" s="823"/>
      <c r="BD304" s="823"/>
      <c r="BE304" s="823"/>
      <c r="BF304" s="823"/>
      <c r="BG304" s="823"/>
      <c r="BH304" s="823"/>
      <c r="BI304" s="823"/>
      <c r="BJ304" s="823"/>
      <c r="BK304" s="823"/>
      <c r="BL304" s="823"/>
      <c r="BM304" s="823"/>
      <c r="BN304" s="823"/>
      <c r="BO304" s="823"/>
      <c r="BP304" s="823"/>
      <c r="BQ304" s="823"/>
      <c r="BR304" s="823"/>
      <c r="BS304" s="823"/>
      <c r="BT304" s="823"/>
      <c r="BU304" s="823"/>
      <c r="BV304" s="823"/>
      <c r="BW304" s="823"/>
      <c r="BX304" s="823"/>
      <c r="BY304" s="823"/>
      <c r="BZ304" s="823"/>
      <c r="CA304" s="823"/>
      <c r="CB304" s="823"/>
      <c r="CC304" s="823"/>
      <c r="CD304" s="823"/>
      <c r="CE304" s="823"/>
    </row>
    <row r="305" spans="1:83" ht="17.100000000000001" customHeight="1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  <c r="AB305" s="821"/>
      <c r="AC305" s="821"/>
      <c r="AD305" s="821"/>
      <c r="AE305" s="821"/>
      <c r="AF305" s="821"/>
      <c r="AG305" s="821"/>
      <c r="AH305" s="821"/>
      <c r="AI305" s="821"/>
      <c r="AJ305" s="821"/>
      <c r="AK305" s="821"/>
      <c r="AL305" s="821"/>
      <c r="AM305" s="821"/>
      <c r="AN305" s="821"/>
      <c r="AO305" s="821"/>
      <c r="AP305" s="821"/>
      <c r="AQ305" s="821"/>
      <c r="AR305" s="821"/>
      <c r="AS305" s="821"/>
      <c r="AT305" s="821"/>
      <c r="AU305" s="821"/>
      <c r="AV305" s="821"/>
      <c r="AW305" s="821"/>
      <c r="AX305" s="821"/>
      <c r="AY305" s="821"/>
      <c r="AZ305" s="821"/>
      <c r="BA305" s="821"/>
      <c r="BB305" s="821"/>
      <c r="BC305" s="821"/>
      <c r="BD305" s="821"/>
      <c r="BE305" s="821"/>
      <c r="BF305" s="821"/>
      <c r="BG305" s="821"/>
      <c r="BH305" s="821"/>
      <c r="BI305" s="821"/>
      <c r="BJ305" s="821"/>
      <c r="BK305" s="821"/>
      <c r="BL305" s="821"/>
      <c r="BM305" s="821"/>
      <c r="BN305" s="821"/>
      <c r="BO305" s="821"/>
      <c r="BP305" s="821"/>
      <c r="BQ305" s="821"/>
      <c r="BR305" s="821"/>
      <c r="BS305" s="821"/>
      <c r="BT305" s="821"/>
      <c r="BU305" s="821"/>
      <c r="BV305" s="821"/>
      <c r="BW305" s="821"/>
      <c r="BX305" s="821"/>
      <c r="BY305" s="821"/>
      <c r="BZ305" s="821"/>
      <c r="CA305" s="821"/>
      <c r="CB305" s="821"/>
      <c r="CC305" s="821"/>
      <c r="CD305" s="821"/>
      <c r="CE305" s="821"/>
    </row>
    <row r="306" spans="1:83" ht="17.100000000000001" customHeight="1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  <c r="AB306" s="821"/>
      <c r="AC306" s="821"/>
      <c r="AD306" s="821"/>
      <c r="AE306" s="821"/>
      <c r="AF306" s="821"/>
      <c r="AG306" s="821"/>
      <c r="AH306" s="821"/>
      <c r="AI306" s="821"/>
      <c r="AJ306" s="821"/>
      <c r="AK306" s="821"/>
      <c r="AL306" s="821"/>
      <c r="AM306" s="821"/>
      <c r="AN306" s="821"/>
      <c r="AO306" s="821"/>
      <c r="AP306" s="821"/>
      <c r="AQ306" s="821"/>
      <c r="AR306" s="821"/>
      <c r="AS306" s="821"/>
      <c r="AT306" s="821"/>
      <c r="AU306" s="821"/>
      <c r="AV306" s="821"/>
      <c r="AW306" s="821"/>
      <c r="AX306" s="821"/>
      <c r="AY306" s="821"/>
      <c r="AZ306" s="821"/>
      <c r="BA306" s="821"/>
      <c r="BB306" s="821"/>
      <c r="BC306" s="821"/>
      <c r="BD306" s="821"/>
      <c r="BE306" s="821"/>
      <c r="BF306" s="821"/>
      <c r="BG306" s="821"/>
      <c r="BH306" s="821"/>
      <c r="BI306" s="821"/>
      <c r="BJ306" s="821"/>
      <c r="BK306" s="821"/>
      <c r="BL306" s="821"/>
      <c r="BM306" s="821"/>
      <c r="BN306" s="821"/>
      <c r="BO306" s="821"/>
      <c r="BP306" s="821"/>
      <c r="BQ306" s="821"/>
      <c r="BR306" s="821"/>
      <c r="BS306" s="821"/>
      <c r="BT306" s="821"/>
      <c r="BU306" s="821"/>
      <c r="BV306" s="821"/>
      <c r="BW306" s="821"/>
      <c r="BX306" s="821"/>
      <c r="BY306" s="821"/>
      <c r="BZ306" s="821"/>
      <c r="CA306" s="821"/>
      <c r="CB306" s="821"/>
      <c r="CC306" s="821"/>
      <c r="CD306" s="821"/>
      <c r="CE306" s="821"/>
    </row>
    <row r="307" spans="1:83" ht="17.100000000000001" customHeight="1">
      <c r="A307" s="822" t="s">
        <v>605</v>
      </c>
      <c r="B307" s="822"/>
      <c r="C307" s="822"/>
      <c r="D307" s="822"/>
      <c r="E307" s="822"/>
      <c r="F307" s="822"/>
      <c r="G307" s="822"/>
      <c r="H307" s="822"/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  <c r="AE307" s="822"/>
      <c r="AF307" s="822"/>
      <c r="AG307" s="822"/>
      <c r="AH307" s="822"/>
      <c r="AI307" s="822"/>
      <c r="AJ307" s="822"/>
      <c r="AK307" s="822"/>
      <c r="AL307" s="822"/>
      <c r="AM307" s="822"/>
      <c r="AN307" s="822"/>
      <c r="AO307" s="822"/>
      <c r="AP307" s="822"/>
      <c r="AQ307" s="822"/>
      <c r="AR307" s="822"/>
      <c r="AS307" s="822"/>
      <c r="AT307" s="822"/>
      <c r="AU307" s="822"/>
      <c r="AV307" s="822"/>
      <c r="AW307" s="822"/>
      <c r="AX307" s="822"/>
      <c r="AY307" s="822"/>
      <c r="AZ307" s="822"/>
      <c r="BA307" s="822"/>
      <c r="BB307" s="822"/>
      <c r="BC307" s="822"/>
      <c r="BD307" s="822"/>
      <c r="BE307" s="822"/>
      <c r="BF307" s="822"/>
      <c r="BG307" s="822"/>
      <c r="BH307" s="822"/>
      <c r="BI307" s="822"/>
      <c r="BJ307" s="822"/>
      <c r="BK307" s="822"/>
      <c r="BL307" s="822"/>
      <c r="BM307" s="822"/>
      <c r="BN307" s="822"/>
      <c r="BO307" s="822"/>
      <c r="BP307" s="822"/>
      <c r="BQ307" s="822"/>
      <c r="BR307" s="822"/>
      <c r="BS307" s="822"/>
      <c r="BT307" s="822"/>
      <c r="BU307" s="822"/>
      <c r="BV307" s="822"/>
      <c r="BW307" s="822"/>
      <c r="BX307" s="822"/>
      <c r="BY307" s="822"/>
      <c r="BZ307" s="822"/>
      <c r="CA307" s="822"/>
      <c r="CB307" s="822"/>
      <c r="CC307" s="822"/>
      <c r="CD307" s="822"/>
      <c r="CE307" s="822"/>
    </row>
    <row r="308" spans="1:83" ht="17.100000000000001" customHeight="1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  <c r="AB308" s="821"/>
      <c r="AC308" s="821"/>
      <c r="AD308" s="821"/>
      <c r="AE308" s="821"/>
      <c r="AF308" s="821"/>
      <c r="AG308" s="821"/>
      <c r="AH308" s="821"/>
      <c r="AI308" s="821"/>
      <c r="AJ308" s="821"/>
      <c r="AK308" s="821"/>
      <c r="AL308" s="821"/>
      <c r="AM308" s="821"/>
      <c r="AN308" s="821"/>
      <c r="AO308" s="821"/>
      <c r="AP308" s="821"/>
      <c r="AQ308" s="821"/>
      <c r="AR308" s="821"/>
      <c r="AS308" s="821"/>
      <c r="AT308" s="821"/>
      <c r="AU308" s="821"/>
      <c r="AV308" s="821"/>
      <c r="AW308" s="821"/>
      <c r="AX308" s="821"/>
      <c r="AY308" s="821"/>
      <c r="AZ308" s="821"/>
      <c r="BA308" s="821"/>
      <c r="BB308" s="821"/>
      <c r="BC308" s="821"/>
      <c r="BD308" s="821"/>
      <c r="BE308" s="821"/>
      <c r="BF308" s="821"/>
      <c r="BG308" s="821"/>
      <c r="BH308" s="821"/>
      <c r="BI308" s="821"/>
      <c r="BJ308" s="821"/>
      <c r="BK308" s="821"/>
      <c r="BL308" s="821"/>
      <c r="BM308" s="821"/>
      <c r="BN308" s="821"/>
      <c r="BO308" s="821"/>
      <c r="BP308" s="821"/>
      <c r="BQ308" s="821"/>
      <c r="BR308" s="821"/>
      <c r="BS308" s="821"/>
      <c r="BT308" s="821"/>
      <c r="BU308" s="821"/>
      <c r="BV308" s="821"/>
      <c r="BW308" s="821"/>
      <c r="BX308" s="821"/>
      <c r="BY308" s="821"/>
      <c r="BZ308" s="821"/>
      <c r="CA308" s="821"/>
      <c r="CB308" s="821"/>
      <c r="CC308" s="821"/>
      <c r="CD308" s="821"/>
      <c r="CE308" s="821"/>
    </row>
    <row r="309" spans="1:83" ht="17.100000000000001" customHeight="1">
      <c r="A309" s="831"/>
      <c r="B309" s="828"/>
      <c r="C309" s="824"/>
      <c r="D309" s="976"/>
      <c r="E309" s="977"/>
      <c r="F309" s="978"/>
      <c r="G309" s="834"/>
      <c r="H309" s="863"/>
      <c r="I309" s="855"/>
      <c r="J309" s="854"/>
      <c r="K309" s="834" t="s">
        <v>434</v>
      </c>
      <c r="L309" s="950" t="s">
        <v>598</v>
      </c>
      <c r="M309" s="839"/>
      <c r="N309" s="830"/>
      <c r="O309" s="830"/>
      <c r="P309" s="823"/>
      <c r="Q309" s="823"/>
      <c r="R309" s="823"/>
      <c r="S309" s="823"/>
      <c r="T309" s="823"/>
      <c r="U309" s="823"/>
      <c r="V309" s="823"/>
      <c r="W309" s="823"/>
      <c r="X309" s="823"/>
      <c r="Y309" s="823"/>
      <c r="Z309" s="823"/>
      <c r="AA309" s="823"/>
      <c r="AB309" s="823"/>
      <c r="AC309" s="823"/>
      <c r="AD309" s="823"/>
      <c r="AE309" s="823"/>
      <c r="AF309" s="823"/>
      <c r="AG309" s="823"/>
      <c r="AH309" s="823"/>
      <c r="AI309" s="823"/>
      <c r="AJ309" s="823"/>
      <c r="AK309" s="823"/>
      <c r="AL309" s="823"/>
      <c r="AM309" s="823"/>
      <c r="AN309" s="823"/>
      <c r="AO309" s="823"/>
      <c r="AP309" s="823"/>
      <c r="AQ309" s="823"/>
      <c r="AR309" s="823"/>
      <c r="AS309" s="823"/>
      <c r="AT309" s="823"/>
      <c r="AU309" s="823"/>
      <c r="AV309" s="823"/>
      <c r="AW309" s="823"/>
      <c r="AX309" s="823"/>
      <c r="AY309" s="823"/>
      <c r="AZ309" s="823"/>
      <c r="BA309" s="823"/>
      <c r="BB309" s="823"/>
      <c r="BC309" s="823"/>
      <c r="BD309" s="823"/>
      <c r="BE309" s="823"/>
      <c r="BF309" s="823"/>
      <c r="BG309" s="823"/>
      <c r="BH309" s="823"/>
      <c r="BI309" s="823"/>
      <c r="BJ309" s="823"/>
      <c r="BK309" s="823"/>
      <c r="BL309" s="823"/>
      <c r="BM309" s="823"/>
      <c r="BN309" s="823"/>
      <c r="BO309" s="823"/>
      <c r="BP309" s="823"/>
      <c r="BQ309" s="823"/>
      <c r="BR309" s="823"/>
      <c r="BS309" s="823"/>
      <c r="BT309" s="823"/>
      <c r="BU309" s="823"/>
      <c r="BV309" s="823"/>
      <c r="BW309" s="823"/>
      <c r="BX309" s="823"/>
      <c r="BY309" s="823"/>
      <c r="BZ309" s="823"/>
      <c r="CA309" s="823"/>
      <c r="CB309" s="823"/>
      <c r="CC309" s="823"/>
      <c r="CD309" s="823"/>
      <c r="CE309" s="823"/>
    </row>
    <row r="310" spans="1:83" ht="17.100000000000001" customHeight="1">
      <c r="A310" s="831"/>
      <c r="B310" s="828"/>
      <c r="C310" s="824"/>
      <c r="D310" s="976"/>
      <c r="E310" s="977"/>
      <c r="F310" s="978"/>
      <c r="G310" s="826"/>
      <c r="H310" s="838" t="s">
        <v>258</v>
      </c>
      <c r="I310" s="836"/>
      <c r="J310" s="836"/>
      <c r="K310" s="835"/>
      <c r="L310" s="950"/>
      <c r="M310" s="839"/>
      <c r="N310" s="830"/>
      <c r="O310" s="830"/>
      <c r="P310" s="823"/>
      <c r="Q310" s="823"/>
      <c r="R310" s="823"/>
      <c r="S310" s="823"/>
      <c r="T310" s="823"/>
      <c r="U310" s="823"/>
      <c r="V310" s="823"/>
      <c r="W310" s="823"/>
      <c r="X310" s="823"/>
      <c r="Y310" s="823"/>
      <c r="Z310" s="823"/>
      <c r="AA310" s="823"/>
      <c r="AB310" s="823"/>
      <c r="AC310" s="823"/>
      <c r="AD310" s="823"/>
      <c r="AE310" s="823"/>
      <c r="AF310" s="823"/>
      <c r="AG310" s="823"/>
      <c r="AH310" s="823"/>
      <c r="AI310" s="823"/>
      <c r="AJ310" s="823"/>
      <c r="AK310" s="823"/>
      <c r="AL310" s="823"/>
      <c r="AM310" s="823"/>
      <c r="AN310" s="823"/>
      <c r="AO310" s="823"/>
      <c r="AP310" s="823"/>
      <c r="AQ310" s="823"/>
      <c r="AR310" s="823"/>
      <c r="AS310" s="823"/>
      <c r="AT310" s="823"/>
      <c r="AU310" s="823"/>
      <c r="AV310" s="823"/>
      <c r="AW310" s="823"/>
      <c r="AX310" s="823"/>
      <c r="AY310" s="823"/>
      <c r="AZ310" s="823"/>
      <c r="BA310" s="823"/>
      <c r="BB310" s="823"/>
      <c r="BC310" s="823"/>
      <c r="BD310" s="823"/>
      <c r="BE310" s="823"/>
      <c r="BF310" s="823"/>
      <c r="BG310" s="823"/>
      <c r="BH310" s="823"/>
      <c r="BI310" s="823"/>
      <c r="BJ310" s="823"/>
      <c r="BK310" s="823"/>
      <c r="BL310" s="823"/>
      <c r="BM310" s="823"/>
      <c r="BN310" s="823"/>
      <c r="BO310" s="823"/>
      <c r="BP310" s="823"/>
      <c r="BQ310" s="823"/>
      <c r="BR310" s="823"/>
      <c r="BS310" s="823"/>
      <c r="BT310" s="823"/>
      <c r="BU310" s="823"/>
      <c r="BV310" s="823"/>
      <c r="BW310" s="823"/>
      <c r="BX310" s="823"/>
      <c r="BY310" s="823"/>
      <c r="BZ310" s="823"/>
      <c r="CA310" s="823"/>
      <c r="CB310" s="823"/>
      <c r="CC310" s="823"/>
      <c r="CD310" s="823"/>
      <c r="CE310" s="823"/>
    </row>
    <row r="311" spans="1:83" ht="17.100000000000001" customHeight="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  <c r="AB311" s="821"/>
      <c r="AC311" s="821"/>
      <c r="AD311" s="821"/>
      <c r="AE311" s="821"/>
      <c r="AF311" s="821"/>
      <c r="AG311" s="821"/>
      <c r="AH311" s="821"/>
      <c r="AI311" s="821"/>
      <c r="AJ311" s="821"/>
      <c r="AK311" s="821"/>
      <c r="AL311" s="821"/>
      <c r="AM311" s="821"/>
      <c r="AN311" s="821"/>
      <c r="AO311" s="821"/>
      <c r="AP311" s="821"/>
      <c r="AQ311" s="821"/>
      <c r="AR311" s="821"/>
      <c r="AS311" s="821"/>
      <c r="AT311" s="821"/>
      <c r="AU311" s="821"/>
      <c r="AV311" s="821"/>
      <c r="AW311" s="821"/>
      <c r="AX311" s="821"/>
      <c r="AY311" s="821"/>
      <c r="AZ311" s="821"/>
      <c r="BA311" s="821"/>
      <c r="BB311" s="821"/>
      <c r="BC311" s="821"/>
      <c r="BD311" s="821"/>
      <c r="BE311" s="821"/>
      <c r="BF311" s="821"/>
      <c r="BG311" s="821"/>
      <c r="BH311" s="821"/>
      <c r="BI311" s="821"/>
      <c r="BJ311" s="821"/>
      <c r="BK311" s="821"/>
      <c r="BL311" s="821"/>
      <c r="BM311" s="821"/>
      <c r="BN311" s="821"/>
      <c r="BO311" s="821"/>
      <c r="BP311" s="821"/>
      <c r="BQ311" s="821"/>
      <c r="BR311" s="821"/>
      <c r="BS311" s="821"/>
      <c r="BT311" s="821"/>
      <c r="BU311" s="821"/>
      <c r="BV311" s="821"/>
      <c r="BW311" s="821"/>
      <c r="BX311" s="821"/>
      <c r="BY311" s="821"/>
      <c r="BZ311" s="821"/>
      <c r="CA311" s="821"/>
      <c r="CB311" s="821"/>
      <c r="CC311" s="821"/>
      <c r="CD311" s="821"/>
      <c r="CE311" s="821"/>
    </row>
    <row r="312" spans="1:83" ht="17.100000000000001" customHeight="1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  <c r="AB312" s="821"/>
      <c r="AC312" s="821"/>
      <c r="AD312" s="821"/>
      <c r="AE312" s="821"/>
      <c r="AF312" s="821"/>
      <c r="AG312" s="821"/>
      <c r="AH312" s="821"/>
      <c r="AI312" s="821"/>
      <c r="AJ312" s="821"/>
      <c r="AK312" s="821"/>
      <c r="AL312" s="821"/>
      <c r="AM312" s="821"/>
      <c r="AN312" s="821"/>
      <c r="AO312" s="821"/>
      <c r="AP312" s="821"/>
      <c r="AQ312" s="821"/>
      <c r="AR312" s="821"/>
      <c r="AS312" s="821"/>
      <c r="AT312" s="821"/>
      <c r="AU312" s="821"/>
      <c r="AV312" s="821"/>
      <c r="AW312" s="821"/>
      <c r="AX312" s="821"/>
      <c r="AY312" s="821"/>
      <c r="AZ312" s="821"/>
      <c r="BA312" s="821"/>
      <c r="BB312" s="821"/>
      <c r="BC312" s="821"/>
      <c r="BD312" s="821"/>
      <c r="BE312" s="821"/>
      <c r="BF312" s="821"/>
      <c r="BG312" s="821"/>
      <c r="BH312" s="821"/>
      <c r="BI312" s="821"/>
      <c r="BJ312" s="821"/>
      <c r="BK312" s="821"/>
      <c r="BL312" s="821"/>
      <c r="BM312" s="821"/>
      <c r="BN312" s="821"/>
      <c r="BO312" s="821"/>
      <c r="BP312" s="821"/>
      <c r="BQ312" s="821"/>
      <c r="BR312" s="821"/>
      <c r="BS312" s="821"/>
      <c r="BT312" s="821"/>
      <c r="BU312" s="821"/>
      <c r="BV312" s="821"/>
      <c r="BW312" s="821"/>
      <c r="BX312" s="821"/>
      <c r="BY312" s="821"/>
      <c r="BZ312" s="821"/>
      <c r="CA312" s="821"/>
      <c r="CB312" s="821"/>
      <c r="CC312" s="821"/>
      <c r="CD312" s="821"/>
      <c r="CE312" s="821"/>
    </row>
    <row r="313" spans="1:83" ht="17.100000000000001" customHeight="1">
      <c r="A313" s="822" t="s">
        <v>606</v>
      </c>
      <c r="B313" s="822"/>
      <c r="C313" s="822"/>
      <c r="D313" s="822"/>
      <c r="E313" s="822"/>
      <c r="F313" s="822"/>
      <c r="G313" s="822"/>
      <c r="H313" s="822"/>
      <c r="I313" s="822"/>
      <c r="J313" s="822"/>
      <c r="K313" s="822"/>
      <c r="L313" s="822"/>
      <c r="M313" s="822"/>
      <c r="N313" s="822"/>
      <c r="O313" s="822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1"/>
      <c r="B315" s="828"/>
      <c r="C315" s="824"/>
      <c r="D315" s="976"/>
      <c r="E315" s="977"/>
      <c r="F315" s="978"/>
      <c r="G315" s="834"/>
      <c r="H315" s="863"/>
      <c r="I315" s="855"/>
      <c r="J315" s="877"/>
      <c r="K315" s="834" t="s">
        <v>434</v>
      </c>
      <c r="L315" s="950" t="s">
        <v>598</v>
      </c>
      <c r="M315" s="839"/>
      <c r="N315" s="830"/>
      <c r="O315" s="830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1"/>
      <c r="B316" s="828"/>
      <c r="C316" s="824"/>
      <c r="D316" s="976"/>
      <c r="E316" s="977"/>
      <c r="F316" s="978"/>
      <c r="G316" s="826"/>
      <c r="H316" s="838" t="s">
        <v>258</v>
      </c>
      <c r="I316" s="836"/>
      <c r="J316" s="836"/>
      <c r="K316" s="835"/>
      <c r="L316" s="950"/>
      <c r="M316" s="839"/>
      <c r="N316" s="830"/>
      <c r="O316" s="830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2" t="s">
        <v>607</v>
      </c>
      <c r="B319" s="822"/>
      <c r="C319" s="822"/>
      <c r="D319" s="822"/>
      <c r="E319" s="822"/>
      <c r="F319" s="822"/>
      <c r="G319" s="822"/>
      <c r="H319" s="822"/>
      <c r="I319" s="822"/>
      <c r="J319" s="822"/>
      <c r="K319" s="822"/>
      <c r="L319" s="822"/>
      <c r="M319" s="822"/>
      <c r="N319" s="822"/>
      <c r="O319" s="822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1"/>
      <c r="B321" s="828"/>
      <c r="C321" s="824"/>
      <c r="D321" s="829"/>
      <c r="E321" s="840"/>
      <c r="F321" s="841"/>
      <c r="G321" s="834"/>
      <c r="H321" s="863"/>
      <c r="I321" s="855"/>
      <c r="J321" s="854"/>
      <c r="K321" s="834" t="s">
        <v>434</v>
      </c>
      <c r="L321" s="837"/>
      <c r="M321" s="839"/>
      <c r="N321" s="830"/>
      <c r="O321" s="830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2" t="s">
        <v>608</v>
      </c>
      <c r="B324" s="822"/>
      <c r="C324" s="822"/>
      <c r="D324" s="822"/>
      <c r="E324" s="822"/>
      <c r="F324" s="822"/>
      <c r="G324" s="822"/>
      <c r="H324" s="822"/>
      <c r="I324" s="822"/>
      <c r="J324" s="822"/>
      <c r="K324" s="822"/>
      <c r="L324" s="822"/>
      <c r="M324" s="822"/>
      <c r="N324" s="822"/>
      <c r="O324" s="822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1"/>
      <c r="B326" s="828"/>
      <c r="C326" s="824"/>
      <c r="D326" s="829"/>
      <c r="E326" s="840"/>
      <c r="F326" s="841"/>
      <c r="G326" s="834"/>
      <c r="H326" s="863"/>
      <c r="I326" s="855"/>
      <c r="J326" s="877"/>
      <c r="K326" s="834" t="s">
        <v>434</v>
      </c>
      <c r="L326" s="837"/>
      <c r="M326" s="839"/>
      <c r="N326" s="830"/>
      <c r="O326" s="830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 link="1"/>
  <mergeCells count="273"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I166:I170"/>
    <mergeCell ref="J166:J170"/>
    <mergeCell ref="F251:F252"/>
    <mergeCell ref="G251:G252"/>
    <mergeCell ref="N165:AL165"/>
    <mergeCell ref="O150:V150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AB97:AB98"/>
    <mergeCell ref="J97:J99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AM166:AM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T66:T67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AL181:AL186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E304:G304 O48 O32 J14 E4 J9 O64:V64 R14:S14 R9:S9 O80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S97:W97 AG97:AK97 AU97:AY97 BI97:BM97 BW97:CA97 CK97:CO97 CY97:DC97 DM97:DQ97 EA97:EE97 EO97:ES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511</v>
      </c>
      <c r="AX1" s="506" t="s">
        <v>512</v>
      </c>
      <c r="AZ1" s="1102" t="s">
        <v>543</v>
      </c>
      <c r="BA1" s="1102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881" t="s">
        <v>564</v>
      </c>
      <c r="AQ2" s="42" t="s">
        <v>563</v>
      </c>
      <c r="AS2" s="42" t="s">
        <v>358</v>
      </c>
      <c r="AU2" s="43" t="s">
        <v>374</v>
      </c>
      <c r="AW2" s="507" t="s">
        <v>513</v>
      </c>
      <c r="AX2" s="508" t="s">
        <v>513</v>
      </c>
      <c r="AZ2" s="561" t="s">
        <v>544</v>
      </c>
      <c r="BA2" s="562" t="s">
        <v>545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563</v>
      </c>
      <c r="Y3" s="42" t="s">
        <v>567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881" t="s">
        <v>563</v>
      </c>
      <c r="AQ3" s="42" t="s">
        <v>566</v>
      </c>
      <c r="AS3" s="42" t="s">
        <v>359</v>
      </c>
      <c r="AU3" s="43" t="s">
        <v>375</v>
      </c>
      <c r="AW3" s="507" t="s">
        <v>514</v>
      </c>
      <c r="AX3" s="508" t="s">
        <v>514</v>
      </c>
      <c r="AZ3" s="147" t="s">
        <v>611</v>
      </c>
      <c r="BA3" s="224" t="s">
        <v>610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706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881" t="s">
        <v>566</v>
      </c>
      <c r="AQ4" s="42" t="s">
        <v>565</v>
      </c>
      <c r="AS4" s="42" t="s">
        <v>325</v>
      </c>
      <c r="AU4" s="43" t="s">
        <v>376</v>
      </c>
      <c r="AW4" s="507" t="s">
        <v>515</v>
      </c>
      <c r="AX4" s="508" t="s">
        <v>515</v>
      </c>
      <c r="AZ4" s="147" t="s">
        <v>613</v>
      </c>
      <c r="BA4" s="224" t="s">
        <v>612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881" t="s">
        <v>565</v>
      </c>
      <c r="AQ5" s="42"/>
      <c r="AU5" s="43" t="s">
        <v>377</v>
      </c>
      <c r="AW5" s="507" t="s">
        <v>516</v>
      </c>
      <c r="AX5" s="508" t="s">
        <v>516</v>
      </c>
      <c r="AZ5" s="147" t="s">
        <v>624</v>
      </c>
      <c r="BA5" s="224" t="s">
        <v>623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564</v>
      </c>
      <c r="Y6" s="42" t="s">
        <v>567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517</v>
      </c>
      <c r="AX6" s="508" t="s">
        <v>517</v>
      </c>
      <c r="AZ6" s="827" t="s">
        <v>625</v>
      </c>
      <c r="BA6" s="224" t="s">
        <v>626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518</v>
      </c>
      <c r="AX7" s="508" t="s">
        <v>518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519</v>
      </c>
      <c r="AX8" s="508" t="s">
        <v>519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520</v>
      </c>
      <c r="AX9" s="508" t="s">
        <v>520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565</v>
      </c>
      <c r="Y10" s="42" t="s">
        <v>562</v>
      </c>
      <c r="Z10" s="284"/>
      <c r="AP10" s="231"/>
      <c r="AW10" s="507" t="s">
        <v>521</v>
      </c>
      <c r="AX10" s="508" t="s">
        <v>521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566</v>
      </c>
      <c r="Y11" s="42" t="s">
        <v>562</v>
      </c>
      <c r="Z11" s="284"/>
      <c r="AP11" s="231"/>
      <c r="AW11" s="507" t="s">
        <v>522</v>
      </c>
      <c r="AX11" s="508" t="s">
        <v>522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523</v>
      </c>
      <c r="AX23" s="508" t="s">
        <v>523</v>
      </c>
    </row>
    <row r="24" spans="1:50" ht="21" customHeight="1">
      <c r="A24" s="5" t="s">
        <v>110</v>
      </c>
      <c r="B24" s="42">
        <v>2022</v>
      </c>
      <c r="AW24" s="507" t="s">
        <v>524</v>
      </c>
      <c r="AX24" s="508" t="s">
        <v>524</v>
      </c>
    </row>
    <row r="25" spans="1:50">
      <c r="A25" s="5" t="s">
        <v>111</v>
      </c>
      <c r="B25" s="42">
        <v>2023</v>
      </c>
      <c r="AW25" s="507" t="s">
        <v>525</v>
      </c>
      <c r="AX25" s="508" t="s">
        <v>525</v>
      </c>
    </row>
    <row r="26" spans="1:50">
      <c r="A26" s="5" t="s">
        <v>112</v>
      </c>
      <c r="B26" s="42">
        <v>2024</v>
      </c>
      <c r="AX26" s="508" t="s">
        <v>526</v>
      </c>
    </row>
    <row r="27" spans="1:50">
      <c r="A27" s="5" t="s">
        <v>113</v>
      </c>
      <c r="B27" s="42">
        <v>2025</v>
      </c>
      <c r="AX27" s="508" t="s">
        <v>527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528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1913</v>
      </c>
      <c r="AX29" s="508" t="s">
        <v>529</v>
      </c>
    </row>
    <row r="30" spans="1:50">
      <c r="A30" s="5" t="s">
        <v>116</v>
      </c>
      <c r="D30" s="373"/>
      <c r="E30" s="374"/>
      <c r="F30" s="374"/>
      <c r="AX30" s="508" t="s">
        <v>530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531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532</v>
      </c>
    </row>
    <row r="33" spans="1:50">
      <c r="A33" s="5" t="s">
        <v>119</v>
      </c>
      <c r="AX33" s="508" t="s">
        <v>533</v>
      </c>
    </row>
    <row r="34" spans="1:50">
      <c r="A34" s="5" t="s">
        <v>120</v>
      </c>
      <c r="AX34" s="508" t="s">
        <v>534</v>
      </c>
    </row>
    <row r="35" spans="1:50">
      <c r="A35" s="5" t="s">
        <v>121</v>
      </c>
      <c r="AX35" s="508" t="s">
        <v>535</v>
      </c>
    </row>
    <row r="36" spans="1:50">
      <c r="A36" s="5" t="s">
        <v>85</v>
      </c>
      <c r="AX36" s="508" t="s">
        <v>536</v>
      </c>
    </row>
    <row r="37" spans="1:50">
      <c r="A37" s="5" t="s">
        <v>86</v>
      </c>
      <c r="AX37" s="508" t="s">
        <v>537</v>
      </c>
    </row>
    <row r="38" spans="1:50">
      <c r="A38" s="5" t="s">
        <v>87</v>
      </c>
      <c r="AX38" s="508" t="s">
        <v>538</v>
      </c>
    </row>
    <row r="39" spans="1:50">
      <c r="A39" s="5" t="s">
        <v>88</v>
      </c>
      <c r="AX39" s="508" t="s">
        <v>486</v>
      </c>
    </row>
    <row r="40" spans="1:50">
      <c r="A40" s="5" t="s">
        <v>89</v>
      </c>
      <c r="AX40" s="508" t="s">
        <v>487</v>
      </c>
    </row>
    <row r="41" spans="1:50">
      <c r="A41" s="5" t="s">
        <v>90</v>
      </c>
      <c r="AX41" s="508" t="s">
        <v>488</v>
      </c>
    </row>
    <row r="42" spans="1:50">
      <c r="A42" s="5" t="s">
        <v>122</v>
      </c>
      <c r="AX42" s="508" t="s">
        <v>489</v>
      </c>
    </row>
    <row r="43" spans="1:50">
      <c r="A43" s="5" t="s">
        <v>123</v>
      </c>
      <c r="AX43" s="508" t="s">
        <v>490</v>
      </c>
    </row>
    <row r="44" spans="1:50">
      <c r="A44" s="5" t="s">
        <v>124</v>
      </c>
      <c r="AX44" s="508" t="s">
        <v>491</v>
      </c>
    </row>
    <row r="45" spans="1:50">
      <c r="A45" s="5" t="s">
        <v>125</v>
      </c>
      <c r="AX45" s="508" t="s">
        <v>492</v>
      </c>
    </row>
    <row r="46" spans="1:50">
      <c r="A46" s="5" t="s">
        <v>126</v>
      </c>
      <c r="AX46" s="508" t="s">
        <v>493</v>
      </c>
    </row>
    <row r="47" spans="1:50">
      <c r="A47" s="5" t="s">
        <v>147</v>
      </c>
      <c r="AX47" s="508" t="s">
        <v>494</v>
      </c>
    </row>
    <row r="48" spans="1:50">
      <c r="A48" s="5" t="s">
        <v>148</v>
      </c>
      <c r="AX48" s="508" t="s">
        <v>495</v>
      </c>
    </row>
    <row r="49" spans="1:50">
      <c r="A49" s="5" t="s">
        <v>149</v>
      </c>
      <c r="AX49" s="508" t="s">
        <v>496</v>
      </c>
    </row>
    <row r="50" spans="1:50">
      <c r="A50" s="5" t="s">
        <v>127</v>
      </c>
      <c r="AX50" s="508" t="s">
        <v>497</v>
      </c>
    </row>
    <row r="51" spans="1:50">
      <c r="A51" s="5" t="s">
        <v>128</v>
      </c>
      <c r="AX51" s="508" t="s">
        <v>498</v>
      </c>
    </row>
    <row r="52" spans="1:50">
      <c r="A52" s="5" t="s">
        <v>129</v>
      </c>
      <c r="AX52" s="508" t="s">
        <v>499</v>
      </c>
    </row>
    <row r="53" spans="1:50">
      <c r="A53" s="5" t="s">
        <v>130</v>
      </c>
      <c r="AX53" s="508" t="s">
        <v>500</v>
      </c>
    </row>
    <row r="54" spans="1:50">
      <c r="A54" s="5" t="s">
        <v>131</v>
      </c>
      <c r="AX54" s="508" t="s">
        <v>501</v>
      </c>
    </row>
    <row r="55" spans="1:50">
      <c r="A55" s="5" t="s">
        <v>132</v>
      </c>
      <c r="AX55" s="508" t="s">
        <v>502</v>
      </c>
    </row>
    <row r="56" spans="1:50">
      <c r="A56" s="5" t="s">
        <v>133</v>
      </c>
      <c r="AX56" s="508" t="s">
        <v>503</v>
      </c>
    </row>
    <row r="57" spans="1:50">
      <c r="A57" s="5" t="s">
        <v>382</v>
      </c>
      <c r="AX57" s="508" t="s">
        <v>504</v>
      </c>
    </row>
    <row r="58" spans="1:50">
      <c r="A58" s="5" t="s">
        <v>134</v>
      </c>
      <c r="AX58" s="508" t="s">
        <v>505</v>
      </c>
    </row>
    <row r="59" spans="1:50">
      <c r="A59" s="5" t="s">
        <v>135</v>
      </c>
      <c r="AX59" s="508" t="s">
        <v>506</v>
      </c>
    </row>
    <row r="60" spans="1:50">
      <c r="A60" s="5" t="s">
        <v>136</v>
      </c>
      <c r="AX60" s="508" t="s">
        <v>507</v>
      </c>
    </row>
    <row r="61" spans="1:50">
      <c r="A61" s="5" t="s">
        <v>137</v>
      </c>
      <c r="AX61" s="508" t="s">
        <v>508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41"/>
  <sheetViews>
    <sheetView showGridLines="0" workbookViewId="0"/>
  </sheetViews>
  <sheetFormatPr defaultRowHeight="11.25"/>
  <sheetData>
    <row r="1" spans="1:1">
      <c r="A1" s="878">
        <f>IF('Форма 1.10'!$F$10="",1,0)</f>
        <v>0</v>
      </c>
    </row>
    <row r="2" spans="1:1">
      <c r="A2" s="878">
        <f>IF('Форма 1.10'!$G$10="",1,0)</f>
        <v>0</v>
      </c>
    </row>
    <row r="3" spans="1:1">
      <c r="A3" s="878">
        <f>IF('Форма 1.10'!$F$11="",1,0)</f>
        <v>0</v>
      </c>
    </row>
    <row r="4" spans="1:1">
      <c r="A4" s="878">
        <f>IF('Форма 1.10'!$G$11="",1,0)</f>
        <v>0</v>
      </c>
    </row>
    <row r="5" spans="1:1">
      <c r="A5" s="878">
        <f>IF('Форма 1.10'!$F$12="",1,0)</f>
        <v>0</v>
      </c>
    </row>
    <row r="6" spans="1:1">
      <c r="A6" s="878">
        <f>IF('Форма 1.10'!$G$12="",1,0)</f>
        <v>0</v>
      </c>
    </row>
    <row r="7" spans="1:1">
      <c r="A7" s="878">
        <f>IF('Форма 1.10'!$F$13="",1,0)</f>
        <v>0</v>
      </c>
    </row>
    <row r="8" spans="1:1">
      <c r="A8" s="878">
        <f>IF('Форма 1.10'!$G$13="",1,0)</f>
        <v>0</v>
      </c>
    </row>
    <row r="9" spans="1:1">
      <c r="A9" s="878">
        <f>IF('Форма 1.11.1'!$J$15="",1,0)</f>
        <v>0</v>
      </c>
    </row>
    <row r="10" spans="1:1">
      <c r="A10" s="878">
        <f>IF('Форма 1.11.1'!$H$17="",1,0)</f>
        <v>0</v>
      </c>
    </row>
    <row r="11" spans="1:1">
      <c r="A11" s="878">
        <f>IF('Форма 1.11.1'!$I$17="",1,0)</f>
        <v>0</v>
      </c>
    </row>
    <row r="12" spans="1:1">
      <c r="A12" s="878">
        <f>IF('Форма 1.11.1'!$J$17="",1,0)</f>
        <v>0</v>
      </c>
    </row>
    <row r="13" spans="1:1">
      <c r="A13" s="878">
        <f>IF('Форма 1.11.1'!$H$22="",1,0)</f>
        <v>0</v>
      </c>
    </row>
    <row r="14" spans="1:1">
      <c r="A14" s="878">
        <f>IF('Форма 1.11.1'!$I$22="",1,0)</f>
        <v>0</v>
      </c>
    </row>
    <row r="15" spans="1:1">
      <c r="A15" s="878">
        <f>IF('Форма 1.11.1'!$J$22="",1,0)</f>
        <v>0</v>
      </c>
    </row>
    <row r="16" spans="1:1">
      <c r="A16" s="878">
        <f>IF('Форма 1.11.1'!$H$25="",1,0)</f>
        <v>0</v>
      </c>
    </row>
    <row r="17" spans="1:1">
      <c r="A17" s="878">
        <f>IF('Форма 1.11.1'!$I$25="",1,0)</f>
        <v>0</v>
      </c>
    </row>
    <row r="18" spans="1:1">
      <c r="A18" s="878">
        <f>IF('Форма 1.11.1'!$J$25="",1,0)</f>
        <v>0</v>
      </c>
    </row>
    <row r="19" spans="1:1">
      <c r="A19" s="878">
        <f>IF('Форма 1.11.1'!$H$28="",1,0)</f>
        <v>0</v>
      </c>
    </row>
    <row r="20" spans="1:1">
      <c r="A20" s="878">
        <f>IF('Форма 1.11.1'!$I$28="",1,0)</f>
        <v>0</v>
      </c>
    </row>
    <row r="21" spans="1:1">
      <c r="A21" s="878">
        <f>IF('Форма 1.11.1'!$J$28="",1,0)</f>
        <v>0</v>
      </c>
    </row>
    <row r="22" spans="1:1">
      <c r="A22" s="878">
        <f>IF('Форма 1.11.1'!$H$31="",1,0)</f>
        <v>0</v>
      </c>
    </row>
    <row r="23" spans="1:1">
      <c r="A23" s="878">
        <f>IF('Форма 1.11.1'!$I$31="",1,0)</f>
        <v>0</v>
      </c>
    </row>
    <row r="24" spans="1:1">
      <c r="A24" s="878">
        <f>IF('Форма 1.11.1'!$J$31="",1,0)</f>
        <v>0</v>
      </c>
    </row>
    <row r="25" spans="1:1">
      <c r="A25" s="878">
        <f>IF('Форма 1.11.2 | Т-транс'!$O$22="",1,0)</f>
        <v>1</v>
      </c>
    </row>
    <row r="26" spans="1:1">
      <c r="A26" s="878">
        <f>IF('Форма 1.11.2 | Т-транс'!$R$23="",1,0)</f>
        <v>1</v>
      </c>
    </row>
    <row r="27" spans="1:1">
      <c r="A27" s="878">
        <f>IF('Форма 1.11.2 | Т-транс'!$T$23="",1,0)</f>
        <v>1</v>
      </c>
    </row>
    <row r="28" spans="1:1">
      <c r="A28" s="878">
        <f>IF('Форма 1.11.2 | Т-транс'!$S$23="",1,0)</f>
        <v>0</v>
      </c>
    </row>
    <row r="29" spans="1:1">
      <c r="A29" s="878">
        <f>IF('Форма 1.11.2 | Т-транс'!$U$23="",1,0)</f>
        <v>0</v>
      </c>
    </row>
    <row r="30" spans="1:1">
      <c r="A30" s="878">
        <f>IF('Форма 1.11.2 | Т-гор.вода'!$O$22="",1,0)</f>
        <v>0</v>
      </c>
    </row>
    <row r="31" spans="1:1">
      <c r="A31" s="878">
        <f>IF('Форма 1.11.2 | Т-гор.вода'!$Y$23="",1,0)</f>
        <v>0</v>
      </c>
    </row>
    <row r="32" spans="1:1">
      <c r="A32" s="878">
        <f>IF('Форма 1.11.2 | Т-гор.вода'!$AA$23="",1,0)</f>
        <v>0</v>
      </c>
    </row>
    <row r="33" spans="1:1">
      <c r="A33" s="878">
        <f>IF('Форма 1.11.2 | Т-гор.вода'!$Z$23="",1,0)</f>
        <v>0</v>
      </c>
    </row>
    <row r="34" spans="1:1">
      <c r="A34" s="878">
        <f>IF('Форма 1.11.2 | Т-гор.вода'!$AB$23="",1,0)</f>
        <v>0</v>
      </c>
    </row>
    <row r="35" spans="1:1">
      <c r="A35" s="878">
        <f>IF('Форма 1.11.3 | Т-подкл(инд)'!$M$22="",1,0)</f>
        <v>1</v>
      </c>
    </row>
    <row r="36" spans="1:1">
      <c r="A36" s="878">
        <f>IF('Форма 1.11.3 | Т-подкл(инд)'!$Q$22="",1,0)</f>
        <v>1</v>
      </c>
    </row>
    <row r="37" spans="1:1">
      <c r="A37" s="878">
        <f>IF('Форма 1.11.3 | Т-подкл(инд)'!$AD$22="",1,0)</f>
        <v>1</v>
      </c>
    </row>
    <row r="38" spans="1:1">
      <c r="A38" s="878">
        <f>IF('Форма 1.11.3 | Т-подкл(инд)'!$AE$22="",1,0)</f>
        <v>1</v>
      </c>
    </row>
    <row r="39" spans="1:1">
      <c r="A39" s="878">
        <f>IF('Форма 1.11.3 | Т-подкл(инд)'!$AF$22="",1,0)</f>
        <v>1</v>
      </c>
    </row>
    <row r="40" spans="1:1">
      <c r="A40" s="878">
        <f>IF('Форма 1.11.3 | Т-подкл(инд)'!$AG$22="",1,0)</f>
        <v>1</v>
      </c>
    </row>
    <row r="41" spans="1:1">
      <c r="A41" s="878">
        <f>IF('Форма 1.11.3 | Т-подкл(инд)'!$AH$22="",1,0)</f>
        <v>1</v>
      </c>
    </row>
    <row r="42" spans="1:1">
      <c r="A42" s="878">
        <f>IF('Форма 1.11.3 | Т-подкл(инд)'!$AJ$22="",1,0)</f>
        <v>1</v>
      </c>
    </row>
    <row r="43" spans="1:1">
      <c r="A43" s="878">
        <f>IF('Форма 1.11.3 | Т-подкл(инд)'!$N$22="",1,0)</f>
        <v>0</v>
      </c>
    </row>
    <row r="44" spans="1:1">
      <c r="A44" s="878">
        <f>IF('Форма 1.11.3 | Т-подкл(инд)'!$R$22="",1,0)</f>
        <v>0</v>
      </c>
    </row>
    <row r="45" spans="1:1">
      <c r="A45" s="878">
        <f>IF('Форма 1.11.3 | Т-подкл(инд)'!$V$22="",1,0)</f>
        <v>0</v>
      </c>
    </row>
    <row r="46" spans="1:1">
      <c r="A46" s="878">
        <f>IF('Форма 1.11.3 | Т-подкл(инд)'!$Z$22="",1,0)</f>
        <v>0</v>
      </c>
    </row>
    <row r="47" spans="1:1">
      <c r="A47" s="878">
        <f>IF('Форма 1.11.3 | Т-подкл(инд)'!$AI$22="",1,0)</f>
        <v>0</v>
      </c>
    </row>
    <row r="48" spans="1:1">
      <c r="A48" s="878">
        <f>IF('Форма 1.11.3 | Т-подкл(инд)'!$AK$22="",1,0)</f>
        <v>0</v>
      </c>
    </row>
    <row r="49" spans="1:1">
      <c r="A49" s="878">
        <f>IF('Форма 1.11.3 | Т-подкл'!$P$22="",1,0)</f>
        <v>1</v>
      </c>
    </row>
    <row r="50" spans="1:1">
      <c r="A50" s="878">
        <f>IF('Форма 1.11.3 | Т-подкл'!$AC$22="",1,0)</f>
        <v>1</v>
      </c>
    </row>
    <row r="51" spans="1:1">
      <c r="A51" s="878">
        <f>IF('Форма 1.11.3 | Т-подкл'!$AD$22="",1,0)</f>
        <v>1</v>
      </c>
    </row>
    <row r="52" spans="1:1">
      <c r="A52" s="878">
        <f>IF('Форма 1.11.3 | Т-подкл'!$AE$22="",1,0)</f>
        <v>1</v>
      </c>
    </row>
    <row r="53" spans="1:1">
      <c r="A53" s="878">
        <f>IF('Форма 1.11.3 | Т-подкл'!$AF$22="",1,0)</f>
        <v>1</v>
      </c>
    </row>
    <row r="54" spans="1:1">
      <c r="A54" s="878">
        <f>IF('Форма 1.11.3 | Т-подкл'!$AG$22="",1,0)</f>
        <v>1</v>
      </c>
    </row>
    <row r="55" spans="1:1">
      <c r="A55" s="878">
        <f>IF('Форма 1.11.3 | Т-подкл'!$AI$22="",1,0)</f>
        <v>1</v>
      </c>
    </row>
    <row r="56" spans="1:1">
      <c r="A56" s="878">
        <f>IF('Форма 1.11.3 | Т-подкл'!$Q$22="",1,0)</f>
        <v>0</v>
      </c>
    </row>
    <row r="57" spans="1:1">
      <c r="A57" s="878">
        <f>IF('Форма 1.11.3 | Т-подкл'!$U$22="",1,0)</f>
        <v>0</v>
      </c>
    </row>
    <row r="58" spans="1:1">
      <c r="A58" s="878">
        <f>IF('Форма 1.11.3 | Т-подкл'!$Y$22="",1,0)</f>
        <v>0</v>
      </c>
    </row>
    <row r="59" spans="1:1">
      <c r="A59" s="878">
        <f>IF('Форма 1.11.3 | Т-подкл'!$AH$22="",1,0)</f>
        <v>0</v>
      </c>
    </row>
    <row r="60" spans="1:1">
      <c r="A60" s="878">
        <f>IF('Форма 1.11.3 | Т-подкл'!$AJ$22="",1,0)</f>
        <v>0</v>
      </c>
    </row>
    <row r="61" spans="1:1">
      <c r="A61" s="878">
        <f>IF('Форма 1.0.2'!$E$12="",1,0)</f>
        <v>1</v>
      </c>
    </row>
    <row r="62" spans="1:1">
      <c r="A62" s="878">
        <f>IF('Форма 1.0.2'!$F$12="",1,0)</f>
        <v>1</v>
      </c>
    </row>
    <row r="63" spans="1:1">
      <c r="A63" s="878">
        <f>IF('Форма 1.0.2'!$G$12="",1,0)</f>
        <v>1</v>
      </c>
    </row>
    <row r="64" spans="1:1">
      <c r="A64" s="878">
        <f>IF('Форма 1.0.2'!$H$12="",1,0)</f>
        <v>1</v>
      </c>
    </row>
    <row r="65" spans="1:1">
      <c r="A65" s="878">
        <f>IF('Форма 1.0.2'!$I$12="",1,0)</f>
        <v>1</v>
      </c>
    </row>
    <row r="66" spans="1:1">
      <c r="A66" s="878">
        <f>IF('Форма 1.0.2'!$J$12="",1,0)</f>
        <v>1</v>
      </c>
    </row>
    <row r="67" spans="1:1">
      <c r="A67" s="878">
        <f>IF('Сведения об изменении'!$E$12="",1,0)</f>
        <v>0</v>
      </c>
    </row>
    <row r="68" spans="1:1">
      <c r="A68" s="881">
        <f>IF(Территории!$E$12="",1,0)</f>
        <v>0</v>
      </c>
    </row>
    <row r="69" spans="1:1">
      <c r="A69" s="881">
        <f>IF('Перечень тарифов'!$E$21="",1,0)</f>
        <v>0</v>
      </c>
    </row>
    <row r="70" spans="1:1">
      <c r="A70" s="881">
        <f>IF('Перечень тарифов'!$F$21="",1,0)</f>
        <v>0</v>
      </c>
    </row>
    <row r="71" spans="1:1">
      <c r="A71" s="881">
        <f>IF('Перечень тарифов'!$G$21="",1,0)</f>
        <v>0</v>
      </c>
    </row>
    <row r="72" spans="1:1">
      <c r="A72" s="881">
        <f>IF('Перечень тарифов'!$K$21="",1,0)</f>
        <v>0</v>
      </c>
    </row>
    <row r="73" spans="1:1">
      <c r="A73" s="881">
        <f>IF('Перечень тарифов'!$O$21="",1,0)</f>
        <v>0</v>
      </c>
    </row>
    <row r="74" spans="1:1">
      <c r="A74" s="881">
        <f>IF('Перечень тарифов'!$G$11="",1,0)</f>
        <v>0</v>
      </c>
    </row>
    <row r="75" spans="1:1">
      <c r="A75" s="881">
        <f>IF('Форма 1.11.1'!$K$20="",1,0)</f>
        <v>0</v>
      </c>
    </row>
    <row r="76" spans="1:1">
      <c r="A76" s="881">
        <f>IF('Форма 1.11.2 | Т-гор.вода'!$V$23="",1,0)</f>
        <v>0</v>
      </c>
    </row>
    <row r="77" spans="1:1">
      <c r="A77" s="881">
        <f>IF('Форма 1.11.2 | Т-гор.вода'!$W$23="",1,0)</f>
        <v>0</v>
      </c>
    </row>
    <row r="78" spans="1:1">
      <c r="A78" s="881">
        <f>IF('Форма 1.11.2 | Т-гор.вода'!$U$23="",1,0)</f>
        <v>0</v>
      </c>
    </row>
    <row r="79" spans="1:1">
      <c r="A79" s="881">
        <f>IF('Форма 1.11.2 | Т-гор.вода'!$AI$23="",1,0)</f>
        <v>0</v>
      </c>
    </row>
    <row r="80" spans="1:1">
      <c r="A80" s="881">
        <f>IF('Форма 1.11.2 | Т-гор.вода'!$AJ$23="",1,0)</f>
        <v>0</v>
      </c>
    </row>
    <row r="81" spans="1:1">
      <c r="A81" s="881">
        <f>IF('Форма 1.11.2 | Т-гор.вода'!$AK$23="",1,0)</f>
        <v>0</v>
      </c>
    </row>
    <row r="82" spans="1:1">
      <c r="A82" s="881">
        <f>IF('Форма 1.11.2 | Т-гор.вода'!$AM$23="",1,0)</f>
        <v>0</v>
      </c>
    </row>
    <row r="83" spans="1:1">
      <c r="A83" s="881">
        <f>IF('Форма 1.11.2 | Т-гор.вода'!$AO$23="",1,0)</f>
        <v>0</v>
      </c>
    </row>
    <row r="84" spans="1:1">
      <c r="A84" s="881">
        <f>IF('Форма 1.11.2 | Т-гор.вода'!$AN$23="",1,0)</f>
        <v>0</v>
      </c>
    </row>
    <row r="85" spans="1:1">
      <c r="A85" s="881">
        <f>IF('Форма 1.11.2 | Т-гор.вода'!$AP$23="",1,0)</f>
        <v>0</v>
      </c>
    </row>
    <row r="86" spans="1:1">
      <c r="A86" s="881">
        <f>IF('Форма 1.11.2 | Т-гор.вода'!$AW$23="",1,0)</f>
        <v>0</v>
      </c>
    </row>
    <row r="87" spans="1:1">
      <c r="A87" s="881">
        <f>IF('Форма 1.11.2 | Т-гор.вода'!$AX$23="",1,0)</f>
        <v>0</v>
      </c>
    </row>
    <row r="88" spans="1:1">
      <c r="A88" s="881">
        <f>IF('Форма 1.11.2 | Т-гор.вода'!$AY$23="",1,0)</f>
        <v>0</v>
      </c>
    </row>
    <row r="89" spans="1:1">
      <c r="A89" s="881">
        <f>IF('Форма 1.11.2 | Т-гор.вода'!$BA$23="",1,0)</f>
        <v>0</v>
      </c>
    </row>
    <row r="90" spans="1:1">
      <c r="A90" s="881">
        <f>IF('Форма 1.11.2 | Т-гор.вода'!$BC$23="",1,0)</f>
        <v>0</v>
      </c>
    </row>
    <row r="91" spans="1:1">
      <c r="A91" s="881">
        <f>IF('Форма 1.11.2 | Т-гор.вода'!$BB$23="",1,0)</f>
        <v>0</v>
      </c>
    </row>
    <row r="92" spans="1:1">
      <c r="A92" s="881">
        <f>IF('Форма 1.11.2 | Т-гор.вода'!$BD$23="",1,0)</f>
        <v>0</v>
      </c>
    </row>
    <row r="93" spans="1:1">
      <c r="A93" s="881">
        <f>IF('Форма 1.11.2 | Т-гор.вода'!$BK$23="",1,0)</f>
        <v>0</v>
      </c>
    </row>
    <row r="94" spans="1:1">
      <c r="A94" s="881">
        <f>IF('Форма 1.11.2 | Т-гор.вода'!$BL$23="",1,0)</f>
        <v>0</v>
      </c>
    </row>
    <row r="95" spans="1:1">
      <c r="A95" s="881">
        <f>IF('Форма 1.11.2 | Т-гор.вода'!$BM$23="",1,0)</f>
        <v>0</v>
      </c>
    </row>
    <row r="96" spans="1:1">
      <c r="A96" s="881">
        <f>IF('Форма 1.11.2 | Т-гор.вода'!$BO$23="",1,0)</f>
        <v>0</v>
      </c>
    </row>
    <row r="97" spans="1:1">
      <c r="A97" s="881">
        <f>IF('Форма 1.11.2 | Т-гор.вода'!$BQ$23="",1,0)</f>
        <v>0</v>
      </c>
    </row>
    <row r="98" spans="1:1">
      <c r="A98" s="881">
        <f>IF('Форма 1.11.2 | Т-гор.вода'!$BP$23="",1,0)</f>
        <v>0</v>
      </c>
    </row>
    <row r="99" spans="1:1">
      <c r="A99" s="881">
        <f>IF('Форма 1.11.2 | Т-гор.вода'!$BR$23="",1,0)</f>
        <v>0</v>
      </c>
    </row>
    <row r="100" spans="1:1">
      <c r="A100" s="881">
        <f>IF('Форма 1.11.2 | Т-гор.вода'!$BY$23="",1,0)</f>
        <v>0</v>
      </c>
    </row>
    <row r="101" spans="1:1">
      <c r="A101" s="881">
        <f>IF('Форма 1.11.2 | Т-гор.вода'!$BZ$23="",1,0)</f>
        <v>0</v>
      </c>
    </row>
    <row r="102" spans="1:1">
      <c r="A102" s="881">
        <f>IF('Форма 1.11.2 | Т-гор.вода'!$CA$23="",1,0)</f>
        <v>0</v>
      </c>
    </row>
    <row r="103" spans="1:1">
      <c r="A103" s="881">
        <f>IF('Форма 1.11.2 | Т-гор.вода'!$CC$23="",1,0)</f>
        <v>0</v>
      </c>
    </row>
    <row r="104" spans="1:1">
      <c r="A104" s="881">
        <f>IF('Форма 1.11.2 | Т-гор.вода'!$CE$23="",1,0)</f>
        <v>0</v>
      </c>
    </row>
    <row r="105" spans="1:1">
      <c r="A105" s="881">
        <f>IF('Форма 1.11.2 | Т-гор.вода'!$CD$23="",1,0)</f>
        <v>0</v>
      </c>
    </row>
    <row r="106" spans="1:1">
      <c r="A106" s="881">
        <f>IF('Форма 1.11.2 | Т-гор.вода'!$CF$23="",1,0)</f>
        <v>0</v>
      </c>
    </row>
    <row r="107" spans="1:1">
      <c r="A107" s="881">
        <f>IF('Форма 1.11.2 | Т-гор.вода'!$CM$23="",1,0)</f>
        <v>0</v>
      </c>
    </row>
    <row r="108" spans="1:1">
      <c r="A108" s="881">
        <f>IF('Форма 1.11.2 | Т-гор.вода'!$CN$23="",1,0)</f>
        <v>0</v>
      </c>
    </row>
    <row r="109" spans="1:1">
      <c r="A109" s="881">
        <f>IF('Форма 1.11.2 | Т-гор.вода'!$CO$23="",1,0)</f>
        <v>0</v>
      </c>
    </row>
    <row r="110" spans="1:1">
      <c r="A110" s="881">
        <f>IF('Форма 1.11.2 | Т-гор.вода'!$CQ$23="",1,0)</f>
        <v>0</v>
      </c>
    </row>
    <row r="111" spans="1:1">
      <c r="A111" s="881">
        <f>IF('Форма 1.11.2 | Т-гор.вода'!$CS$23="",1,0)</f>
        <v>0</v>
      </c>
    </row>
    <row r="112" spans="1:1">
      <c r="A112" s="881">
        <f>IF('Форма 1.11.2 | Т-гор.вода'!$CR$23="",1,0)</f>
        <v>0</v>
      </c>
    </row>
    <row r="113" spans="1:1">
      <c r="A113" s="881">
        <f>IF('Форма 1.11.2 | Т-гор.вода'!$CT$23="",1,0)</f>
        <v>0</v>
      </c>
    </row>
    <row r="114" spans="1:1">
      <c r="A114" s="881">
        <f>IF('Форма 1.11.2 | Т-гор.вода'!$DA$23="",1,0)</f>
        <v>0</v>
      </c>
    </row>
    <row r="115" spans="1:1">
      <c r="A115" s="881">
        <f>IF('Форма 1.11.2 | Т-гор.вода'!$DB$23="",1,0)</f>
        <v>0</v>
      </c>
    </row>
    <row r="116" spans="1:1">
      <c r="A116" s="881">
        <f>IF('Форма 1.11.2 | Т-гор.вода'!$DC$23="",1,0)</f>
        <v>0</v>
      </c>
    </row>
    <row r="117" spans="1:1">
      <c r="A117" s="881">
        <f>IF('Форма 1.11.2 | Т-гор.вода'!$DE$23="",1,0)</f>
        <v>0</v>
      </c>
    </row>
    <row r="118" spans="1:1">
      <c r="A118" s="881">
        <f>IF('Форма 1.11.2 | Т-гор.вода'!$DG$23="",1,0)</f>
        <v>0</v>
      </c>
    </row>
    <row r="119" spans="1:1">
      <c r="A119" s="881">
        <f>IF('Форма 1.11.2 | Т-гор.вода'!$DF$23="",1,0)</f>
        <v>0</v>
      </c>
    </row>
    <row r="120" spans="1:1">
      <c r="A120" s="881">
        <f>IF('Форма 1.11.2 | Т-гор.вода'!$DH$23="",1,0)</f>
        <v>0</v>
      </c>
    </row>
    <row r="121" spans="1:1">
      <c r="A121" s="881">
        <f>IF('Форма 1.11.2 | Т-гор.вода'!$DO$23="",1,0)</f>
        <v>0</v>
      </c>
    </row>
    <row r="122" spans="1:1">
      <c r="A122" s="881">
        <f>IF('Форма 1.11.2 | Т-гор.вода'!$DP$23="",1,0)</f>
        <v>0</v>
      </c>
    </row>
    <row r="123" spans="1:1">
      <c r="A123" s="881">
        <f>IF('Форма 1.11.2 | Т-гор.вода'!$DQ$23="",1,0)</f>
        <v>0</v>
      </c>
    </row>
    <row r="124" spans="1:1">
      <c r="A124" s="881">
        <f>IF('Форма 1.11.2 | Т-гор.вода'!$DS$23="",1,0)</f>
        <v>0</v>
      </c>
    </row>
    <row r="125" spans="1:1">
      <c r="A125" s="881">
        <f>IF('Форма 1.11.2 | Т-гор.вода'!$DU$23="",1,0)</f>
        <v>0</v>
      </c>
    </row>
    <row r="126" spans="1:1">
      <c r="A126" s="881">
        <f>IF('Форма 1.11.2 | Т-гор.вода'!$DT$23="",1,0)</f>
        <v>0</v>
      </c>
    </row>
    <row r="127" spans="1:1">
      <c r="A127" s="881">
        <f>IF('Форма 1.11.2 | Т-гор.вода'!$DV$23="",1,0)</f>
        <v>0</v>
      </c>
    </row>
    <row r="128" spans="1:1">
      <c r="A128" s="881">
        <f>IF('Форма 1.11.2 | Т-гор.вода'!$EC$23="",1,0)</f>
        <v>0</v>
      </c>
    </row>
    <row r="129" spans="1:1">
      <c r="A129" s="881">
        <f>IF('Форма 1.11.2 | Т-гор.вода'!$ED$23="",1,0)</f>
        <v>0</v>
      </c>
    </row>
    <row r="130" spans="1:1">
      <c r="A130" s="881">
        <f>IF('Форма 1.11.2 | Т-гор.вода'!$EE$23="",1,0)</f>
        <v>0</v>
      </c>
    </row>
    <row r="131" spans="1:1">
      <c r="A131" s="881">
        <f>IF('Форма 1.11.2 | Т-гор.вода'!$EG$23="",1,0)</f>
        <v>0</v>
      </c>
    </row>
    <row r="132" spans="1:1">
      <c r="A132" s="881">
        <f>IF('Форма 1.11.2 | Т-гор.вода'!$EI$23="",1,0)</f>
        <v>0</v>
      </c>
    </row>
    <row r="133" spans="1:1">
      <c r="A133" s="881">
        <f>IF('Форма 1.11.2 | Т-гор.вода'!$EH$23="",1,0)</f>
        <v>0</v>
      </c>
    </row>
    <row r="134" spans="1:1">
      <c r="A134" s="881">
        <f>IF('Форма 1.11.2 | Т-гор.вода'!$EJ$23="",1,0)</f>
        <v>0</v>
      </c>
    </row>
    <row r="135" spans="1:1">
      <c r="A135" s="881">
        <f>IF('Форма 1.11.2 | Т-гор.вода'!$EQ$23="",1,0)</f>
        <v>0</v>
      </c>
    </row>
    <row r="136" spans="1:1">
      <c r="A136" s="881">
        <f>IF('Форма 1.11.2 | Т-гор.вода'!$ER$23="",1,0)</f>
        <v>0</v>
      </c>
    </row>
    <row r="137" spans="1:1">
      <c r="A137" s="881">
        <f>IF('Форма 1.11.2 | Т-гор.вода'!$ES$23="",1,0)</f>
        <v>0</v>
      </c>
    </row>
    <row r="138" spans="1:1">
      <c r="A138" s="881">
        <f>IF('Форма 1.11.2 | Т-гор.вода'!$EU$23="",1,0)</f>
        <v>0</v>
      </c>
    </row>
    <row r="139" spans="1:1">
      <c r="A139" s="881">
        <f>IF('Форма 1.11.2 | Т-гор.вода'!$EW$23="",1,0)</f>
        <v>0</v>
      </c>
    </row>
    <row r="140" spans="1:1">
      <c r="A140" s="881">
        <f>IF('Форма 1.11.2 | Т-гор.вода'!$EV$23="",1,0)</f>
        <v>0</v>
      </c>
    </row>
    <row r="141" spans="1:1">
      <c r="A141" s="881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881"/>
  </cols>
  <sheetData>
    <row r="1" spans="1:3">
      <c r="A1" s="881" t="s">
        <v>475</v>
      </c>
      <c r="B1" s="881" t="s">
        <v>476</v>
      </c>
      <c r="C1" s="881" t="s">
        <v>62</v>
      </c>
    </row>
    <row r="2" spans="1:3">
      <c r="A2" s="881">
        <v>4189678</v>
      </c>
      <c r="B2" s="881" t="s">
        <v>1263</v>
      </c>
      <c r="C2" s="881" t="s">
        <v>1264</v>
      </c>
    </row>
    <row r="3" spans="1:3">
      <c r="A3" s="881">
        <v>4190415</v>
      </c>
      <c r="B3" s="881" t="s">
        <v>1265</v>
      </c>
      <c r="C3" s="881" t="s">
        <v>1264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2146</v>
      </c>
    </row>
    <row r="4" spans="2:2">
      <c r="B4" s="450" t="s">
        <v>479</v>
      </c>
    </row>
    <row r="5" spans="2:2">
      <c r="B5" s="450" t="s">
        <v>480</v>
      </c>
    </row>
    <row r="6" spans="2:2">
      <c r="B6" s="450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881"/>
    <col min="2" max="2" width="65.28515625" style="881" customWidth="1"/>
    <col min="3" max="3" width="41" style="881" customWidth="1"/>
    <col min="4" max="16384" width="9.140625" style="881"/>
  </cols>
  <sheetData>
    <row r="1" spans="1:2">
      <c r="A1" s="881" t="s">
        <v>311</v>
      </c>
      <c r="B1" s="881" t="s">
        <v>312</v>
      </c>
    </row>
    <row r="2" spans="1:2">
      <c r="A2" s="881">
        <v>4213767</v>
      </c>
      <c r="B2" s="881" t="s">
        <v>564</v>
      </c>
    </row>
    <row r="3" spans="1:2">
      <c r="A3" s="881">
        <v>4213768</v>
      </c>
      <c r="B3" s="881" t="s">
        <v>563</v>
      </c>
    </row>
    <row r="4" spans="1:2">
      <c r="A4" s="881">
        <v>4213769</v>
      </c>
      <c r="B4" s="881" t="s">
        <v>566</v>
      </c>
    </row>
    <row r="5" spans="1:2">
      <c r="A5" s="881">
        <v>4213770</v>
      </c>
      <c r="B5" s="881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881"/>
    <col min="2" max="2" width="65.28515625" style="881" customWidth="1"/>
    <col min="3" max="3" width="41" style="881" customWidth="1"/>
    <col min="4" max="16384" width="9.140625" style="881"/>
  </cols>
  <sheetData>
    <row r="1" spans="1:2">
      <c r="A1" s="881" t="s">
        <v>311</v>
      </c>
      <c r="B1" s="881" t="s">
        <v>313</v>
      </c>
    </row>
    <row r="2" spans="1:2">
      <c r="A2" s="881">
        <v>4189706</v>
      </c>
      <c r="B2" s="881" t="s">
        <v>702</v>
      </c>
    </row>
    <row r="3" spans="1:2">
      <c r="A3" s="881">
        <v>4189705</v>
      </c>
      <c r="B3" s="881" t="s">
        <v>703</v>
      </c>
    </row>
    <row r="4" spans="1:2">
      <c r="A4" s="881">
        <v>4189707</v>
      </c>
      <c r="B4" s="881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A22"/>
      <c r="B22" t="s">
        <v>673</v>
      </c>
    </row>
    <row r="23" spans="1:2">
      <c r="A23"/>
      <c r="B23" t="s">
        <v>674</v>
      </c>
    </row>
    <row r="24" spans="1:2">
      <c r="A24"/>
      <c r="B24" t="s">
        <v>675</v>
      </c>
    </row>
    <row r="25" spans="1:2">
      <c r="A25"/>
      <c r="B25" t="s">
        <v>677</v>
      </c>
    </row>
    <row r="26" spans="1:2">
      <c r="A26"/>
      <c r="B26" t="s">
        <v>678</v>
      </c>
    </row>
    <row r="27" spans="1:2">
      <c r="A27"/>
      <c r="B27" t="s">
        <v>679</v>
      </c>
    </row>
    <row r="28" spans="1:2">
      <c r="A28"/>
      <c r="B28" t="s">
        <v>680</v>
      </c>
    </row>
    <row r="29" spans="1:2">
      <c r="A29"/>
      <c r="B29" t="s">
        <v>681</v>
      </c>
    </row>
    <row r="30" spans="1:2">
      <c r="A30"/>
      <c r="B30" t="s">
        <v>682</v>
      </c>
    </row>
    <row r="31" spans="1:2">
      <c r="A31"/>
      <c r="B31" t="s">
        <v>683</v>
      </c>
    </row>
    <row r="32" spans="1:2">
      <c r="A32"/>
      <c r="B32" t="s">
        <v>685</v>
      </c>
    </row>
    <row r="33" spans="1:2">
      <c r="A33"/>
      <c r="B33" t="s">
        <v>686</v>
      </c>
    </row>
    <row r="34" spans="1:2">
      <c r="A34"/>
      <c r="B34" t="s">
        <v>687</v>
      </c>
    </row>
    <row r="35" spans="1:2">
      <c r="A35"/>
      <c r="B35" t="s">
        <v>688</v>
      </c>
    </row>
    <row r="36" spans="1:2">
      <c r="A36"/>
      <c r="B36" t="s">
        <v>689</v>
      </c>
    </row>
    <row r="37" spans="1:2">
      <c r="A37"/>
      <c r="B37" t="s">
        <v>690</v>
      </c>
    </row>
    <row r="38" spans="1:2">
      <c r="A38"/>
      <c r="B38" t="s">
        <v>691</v>
      </c>
    </row>
    <row r="39" spans="1:2">
      <c r="A39"/>
      <c r="B39" t="s">
        <v>692</v>
      </c>
    </row>
    <row r="40" spans="1:2">
      <c r="A40"/>
      <c r="B40" t="s">
        <v>693</v>
      </c>
    </row>
    <row r="41" spans="1:2">
      <c r="A41"/>
      <c r="B41" t="s">
        <v>694</v>
      </c>
    </row>
    <row r="42" spans="1:2">
      <c r="A42"/>
      <c r="B42" t="s">
        <v>695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0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1262</v>
      </c>
      <c r="B1" s="4" t="s">
        <v>1268</v>
      </c>
      <c r="C1" s="4" t="s">
        <v>1269</v>
      </c>
      <c r="D1" s="4" t="s">
        <v>1270</v>
      </c>
      <c r="E1" s="4" t="s">
        <v>1271</v>
      </c>
      <c r="F1" s="4" t="s">
        <v>1272</v>
      </c>
      <c r="G1" s="4" t="s">
        <v>1273</v>
      </c>
      <c r="H1" s="4" t="s">
        <v>1274</v>
      </c>
      <c r="I1" s="4" t="s">
        <v>1275</v>
      </c>
    </row>
    <row r="2" spans="1:10">
      <c r="A2" s="4">
        <v>1</v>
      </c>
      <c r="B2" s="4" t="s">
        <v>1276</v>
      </c>
      <c r="C2" s="4" t="s">
        <v>87</v>
      </c>
      <c r="D2" s="4" t="s">
        <v>1277</v>
      </c>
      <c r="E2" s="4" t="s">
        <v>1278</v>
      </c>
      <c r="F2" s="4" t="s">
        <v>1279</v>
      </c>
      <c r="G2" s="4" t="s">
        <v>1280</v>
      </c>
      <c r="J2" s="4" t="s">
        <v>1912</v>
      </c>
    </row>
    <row r="3" spans="1:10">
      <c r="A3" s="4">
        <v>2</v>
      </c>
      <c r="B3" s="4" t="s">
        <v>1276</v>
      </c>
      <c r="C3" s="4" t="s">
        <v>87</v>
      </c>
      <c r="D3" s="4" t="s">
        <v>1281</v>
      </c>
      <c r="E3" s="4" t="s">
        <v>1282</v>
      </c>
      <c r="F3" s="4" t="s">
        <v>1283</v>
      </c>
      <c r="G3" s="4" t="s">
        <v>1284</v>
      </c>
      <c r="J3" s="4" t="s">
        <v>1912</v>
      </c>
    </row>
    <row r="4" spans="1:10">
      <c r="A4" s="4">
        <v>3</v>
      </c>
      <c r="B4" s="4" t="s">
        <v>1276</v>
      </c>
      <c r="C4" s="4" t="s">
        <v>87</v>
      </c>
      <c r="D4" s="4" t="s">
        <v>1285</v>
      </c>
      <c r="E4" s="4" t="s">
        <v>1286</v>
      </c>
      <c r="F4" s="4" t="s">
        <v>1287</v>
      </c>
      <c r="G4" s="4" t="s">
        <v>1288</v>
      </c>
      <c r="J4" s="4" t="s">
        <v>1912</v>
      </c>
    </row>
    <row r="5" spans="1:10">
      <c r="A5" s="4">
        <v>4</v>
      </c>
      <c r="B5" s="4" t="s">
        <v>1276</v>
      </c>
      <c r="C5" s="4" t="s">
        <v>87</v>
      </c>
      <c r="D5" s="4" t="s">
        <v>1289</v>
      </c>
      <c r="E5" s="4" t="s">
        <v>1290</v>
      </c>
      <c r="F5" s="4" t="s">
        <v>1291</v>
      </c>
      <c r="G5" s="4" t="s">
        <v>1284</v>
      </c>
      <c r="J5" s="4" t="s">
        <v>1912</v>
      </c>
    </row>
    <row r="6" spans="1:10">
      <c r="A6" s="4">
        <v>5</v>
      </c>
      <c r="B6" s="4" t="s">
        <v>1276</v>
      </c>
      <c r="C6" s="4" t="s">
        <v>87</v>
      </c>
      <c r="D6" s="4" t="s">
        <v>1292</v>
      </c>
      <c r="E6" s="4" t="s">
        <v>1293</v>
      </c>
      <c r="F6" s="4" t="s">
        <v>1294</v>
      </c>
      <c r="G6" s="4" t="s">
        <v>1295</v>
      </c>
      <c r="J6" s="4" t="s">
        <v>1912</v>
      </c>
    </row>
    <row r="7" spans="1:10">
      <c r="A7" s="4">
        <v>6</v>
      </c>
      <c r="B7" s="4" t="s">
        <v>1276</v>
      </c>
      <c r="C7" s="4" t="s">
        <v>87</v>
      </c>
      <c r="D7" s="4" t="s">
        <v>1296</v>
      </c>
      <c r="E7" s="4" t="s">
        <v>1297</v>
      </c>
      <c r="F7" s="4" t="s">
        <v>1298</v>
      </c>
      <c r="G7" s="4" t="s">
        <v>1299</v>
      </c>
      <c r="J7" s="4" t="s">
        <v>1912</v>
      </c>
    </row>
    <row r="8" spans="1:10">
      <c r="A8" s="4">
        <v>7</v>
      </c>
      <c r="B8" s="4" t="s">
        <v>1276</v>
      </c>
      <c r="C8" s="4" t="s">
        <v>87</v>
      </c>
      <c r="D8" s="4" t="s">
        <v>1300</v>
      </c>
      <c r="E8" s="4" t="s">
        <v>1301</v>
      </c>
      <c r="F8" s="4" t="s">
        <v>1302</v>
      </c>
      <c r="G8" s="4" t="s">
        <v>1303</v>
      </c>
      <c r="J8" s="4" t="s">
        <v>1912</v>
      </c>
    </row>
    <row r="9" spans="1:10">
      <c r="A9" s="4">
        <v>8</v>
      </c>
      <c r="B9" s="4" t="s">
        <v>1276</v>
      </c>
      <c r="C9" s="4" t="s">
        <v>87</v>
      </c>
      <c r="D9" s="4" t="s">
        <v>1304</v>
      </c>
      <c r="E9" s="4" t="s">
        <v>1305</v>
      </c>
      <c r="F9" s="4" t="s">
        <v>1306</v>
      </c>
      <c r="G9" s="4" t="s">
        <v>1307</v>
      </c>
      <c r="J9" s="4" t="s">
        <v>1912</v>
      </c>
    </row>
    <row r="10" spans="1:10">
      <c r="A10" s="4">
        <v>9</v>
      </c>
      <c r="B10" s="4" t="s">
        <v>1276</v>
      </c>
      <c r="C10" s="4" t="s">
        <v>87</v>
      </c>
      <c r="D10" s="4" t="s">
        <v>1308</v>
      </c>
      <c r="E10" s="4" t="s">
        <v>1309</v>
      </c>
      <c r="F10" s="4" t="s">
        <v>1310</v>
      </c>
      <c r="G10" s="4" t="s">
        <v>1280</v>
      </c>
      <c r="J10" s="4" t="s">
        <v>1912</v>
      </c>
    </row>
    <row r="11" spans="1:10">
      <c r="A11" s="4">
        <v>10</v>
      </c>
      <c r="B11" s="4" t="s">
        <v>1276</v>
      </c>
      <c r="C11" s="4" t="s">
        <v>87</v>
      </c>
      <c r="D11" s="4" t="s">
        <v>1311</v>
      </c>
      <c r="E11" s="4" t="s">
        <v>1312</v>
      </c>
      <c r="F11" s="4" t="s">
        <v>1313</v>
      </c>
      <c r="G11" s="4" t="s">
        <v>1314</v>
      </c>
      <c r="H11" s="4" t="s">
        <v>1315</v>
      </c>
      <c r="J11" s="4" t="s">
        <v>1912</v>
      </c>
    </row>
    <row r="12" spans="1:10">
      <c r="A12" s="4">
        <v>11</v>
      </c>
      <c r="B12" s="4" t="s">
        <v>1276</v>
      </c>
      <c r="C12" s="4" t="s">
        <v>87</v>
      </c>
      <c r="D12" s="4" t="s">
        <v>1316</v>
      </c>
      <c r="E12" s="4" t="s">
        <v>1317</v>
      </c>
      <c r="F12" s="4" t="s">
        <v>1318</v>
      </c>
      <c r="G12" s="4" t="s">
        <v>1319</v>
      </c>
      <c r="J12" s="4" t="s">
        <v>1912</v>
      </c>
    </row>
    <row r="13" spans="1:10">
      <c r="A13" s="4">
        <v>12</v>
      </c>
      <c r="B13" s="4" t="s">
        <v>1276</v>
      </c>
      <c r="C13" s="4" t="s">
        <v>87</v>
      </c>
      <c r="D13" s="4" t="s">
        <v>1320</v>
      </c>
      <c r="E13" s="4" t="s">
        <v>1321</v>
      </c>
      <c r="F13" s="4" t="s">
        <v>1322</v>
      </c>
      <c r="G13" s="4" t="s">
        <v>1303</v>
      </c>
      <c r="J13" s="4" t="s">
        <v>1912</v>
      </c>
    </row>
    <row r="14" spans="1:10">
      <c r="A14" s="4">
        <v>13</v>
      </c>
      <c r="B14" s="4" t="s">
        <v>1276</v>
      </c>
      <c r="C14" s="4" t="s">
        <v>87</v>
      </c>
      <c r="D14" s="4" t="s">
        <v>1323</v>
      </c>
      <c r="E14" s="4" t="s">
        <v>1324</v>
      </c>
      <c r="F14" s="4" t="s">
        <v>1325</v>
      </c>
      <c r="G14" s="4" t="s">
        <v>1326</v>
      </c>
      <c r="J14" s="4" t="s">
        <v>1912</v>
      </c>
    </row>
    <row r="15" spans="1:10">
      <c r="A15" s="4">
        <v>14</v>
      </c>
      <c r="B15" s="4" t="s">
        <v>1276</v>
      </c>
      <c r="C15" s="4" t="s">
        <v>87</v>
      </c>
      <c r="D15" s="4" t="s">
        <v>1327</v>
      </c>
      <c r="E15" s="4" t="s">
        <v>1328</v>
      </c>
      <c r="F15" s="4" t="s">
        <v>1329</v>
      </c>
      <c r="G15" s="4" t="s">
        <v>1330</v>
      </c>
      <c r="I15" s="4" t="s">
        <v>1331</v>
      </c>
      <c r="J15" s="4" t="s">
        <v>1912</v>
      </c>
    </row>
    <row r="16" spans="1:10">
      <c r="A16" s="4">
        <v>15</v>
      </c>
      <c r="B16" s="4" t="s">
        <v>1276</v>
      </c>
      <c r="C16" s="4" t="s">
        <v>87</v>
      </c>
      <c r="D16" s="4" t="s">
        <v>1332</v>
      </c>
      <c r="E16" s="4" t="s">
        <v>1333</v>
      </c>
      <c r="F16" s="4" t="s">
        <v>1334</v>
      </c>
      <c r="G16" s="4" t="s">
        <v>1335</v>
      </c>
      <c r="J16" s="4" t="s">
        <v>1912</v>
      </c>
    </row>
    <row r="17" spans="1:10">
      <c r="A17" s="4">
        <v>16</v>
      </c>
      <c r="B17" s="4" t="s">
        <v>1276</v>
      </c>
      <c r="C17" s="4" t="s">
        <v>87</v>
      </c>
      <c r="D17" s="4" t="s">
        <v>1336</v>
      </c>
      <c r="E17" s="4" t="s">
        <v>1337</v>
      </c>
      <c r="F17" s="4" t="s">
        <v>1334</v>
      </c>
      <c r="G17" s="4" t="s">
        <v>1338</v>
      </c>
      <c r="J17" s="4" t="s">
        <v>1912</v>
      </c>
    </row>
    <row r="18" spans="1:10">
      <c r="A18" s="4">
        <v>17</v>
      </c>
      <c r="B18" s="4" t="s">
        <v>1276</v>
      </c>
      <c r="C18" s="4" t="s">
        <v>87</v>
      </c>
      <c r="D18" s="4" t="s">
        <v>1339</v>
      </c>
      <c r="E18" s="4" t="s">
        <v>1340</v>
      </c>
      <c r="F18" s="4" t="s">
        <v>1334</v>
      </c>
      <c r="G18" s="4" t="s">
        <v>1341</v>
      </c>
      <c r="J18" s="4" t="s">
        <v>1912</v>
      </c>
    </row>
    <row r="19" spans="1:10">
      <c r="A19" s="4">
        <v>18</v>
      </c>
      <c r="B19" s="4" t="s">
        <v>1276</v>
      </c>
      <c r="C19" s="4" t="s">
        <v>87</v>
      </c>
      <c r="D19" s="4" t="s">
        <v>1342</v>
      </c>
      <c r="E19" s="4" t="s">
        <v>1343</v>
      </c>
      <c r="F19" s="4" t="s">
        <v>1334</v>
      </c>
      <c r="G19" s="4" t="s">
        <v>1344</v>
      </c>
      <c r="J19" s="4" t="s">
        <v>1912</v>
      </c>
    </row>
    <row r="20" spans="1:10">
      <c r="A20" s="4">
        <v>19</v>
      </c>
      <c r="B20" s="4" t="s">
        <v>1276</v>
      </c>
      <c r="C20" s="4" t="s">
        <v>87</v>
      </c>
      <c r="D20" s="4" t="s">
        <v>1345</v>
      </c>
      <c r="E20" s="4" t="s">
        <v>1346</v>
      </c>
      <c r="F20" s="4" t="s">
        <v>1334</v>
      </c>
      <c r="G20" s="4" t="s">
        <v>1347</v>
      </c>
      <c r="J20" s="4" t="s">
        <v>1912</v>
      </c>
    </row>
    <row r="21" spans="1:10">
      <c r="A21" s="4">
        <v>20</v>
      </c>
      <c r="B21" s="4" t="s">
        <v>1276</v>
      </c>
      <c r="C21" s="4" t="s">
        <v>87</v>
      </c>
      <c r="D21" s="4" t="s">
        <v>1348</v>
      </c>
      <c r="E21" s="4" t="s">
        <v>1349</v>
      </c>
      <c r="F21" s="4" t="s">
        <v>1334</v>
      </c>
      <c r="G21" s="4" t="s">
        <v>1350</v>
      </c>
      <c r="J21" s="4" t="s">
        <v>1912</v>
      </c>
    </row>
    <row r="22" spans="1:10">
      <c r="A22" s="4">
        <v>21</v>
      </c>
      <c r="B22" s="4" t="s">
        <v>1276</v>
      </c>
      <c r="C22" s="4" t="s">
        <v>87</v>
      </c>
      <c r="D22" s="4" t="s">
        <v>1351</v>
      </c>
      <c r="E22" s="4" t="s">
        <v>1352</v>
      </c>
      <c r="F22" s="4" t="s">
        <v>1353</v>
      </c>
      <c r="G22" s="4" t="s">
        <v>1354</v>
      </c>
      <c r="J22" s="4" t="s">
        <v>1912</v>
      </c>
    </row>
    <row r="23" spans="1:10">
      <c r="A23" s="4">
        <v>22</v>
      </c>
      <c r="B23" s="4" t="s">
        <v>1276</v>
      </c>
      <c r="C23" s="4" t="s">
        <v>87</v>
      </c>
      <c r="D23" s="4" t="s">
        <v>1355</v>
      </c>
      <c r="E23" s="4" t="s">
        <v>1356</v>
      </c>
      <c r="F23" s="4" t="s">
        <v>1357</v>
      </c>
      <c r="G23" s="4" t="s">
        <v>1358</v>
      </c>
      <c r="J23" s="4" t="s">
        <v>1912</v>
      </c>
    </row>
    <row r="24" spans="1:10">
      <c r="A24" s="4">
        <v>23</v>
      </c>
      <c r="B24" s="4" t="s">
        <v>1276</v>
      </c>
      <c r="C24" s="4" t="s">
        <v>87</v>
      </c>
      <c r="D24" s="4" t="s">
        <v>1359</v>
      </c>
      <c r="E24" s="4" t="s">
        <v>1360</v>
      </c>
      <c r="F24" s="4" t="s">
        <v>1361</v>
      </c>
      <c r="G24" s="4" t="s">
        <v>1362</v>
      </c>
      <c r="J24" s="4" t="s">
        <v>1912</v>
      </c>
    </row>
    <row r="25" spans="1:10">
      <c r="A25" s="4">
        <v>24</v>
      </c>
      <c r="B25" s="4" t="s">
        <v>1276</v>
      </c>
      <c r="C25" s="4" t="s">
        <v>87</v>
      </c>
      <c r="D25" s="4" t="s">
        <v>1363</v>
      </c>
      <c r="E25" s="4" t="s">
        <v>1364</v>
      </c>
      <c r="F25" s="4" t="s">
        <v>1365</v>
      </c>
      <c r="G25" s="4" t="s">
        <v>1366</v>
      </c>
      <c r="J25" s="4" t="s">
        <v>1912</v>
      </c>
    </row>
    <row r="26" spans="1:10">
      <c r="A26" s="4">
        <v>25</v>
      </c>
      <c r="B26" s="4" t="s">
        <v>1276</v>
      </c>
      <c r="C26" s="4" t="s">
        <v>87</v>
      </c>
      <c r="D26" s="4" t="s">
        <v>1367</v>
      </c>
      <c r="E26" s="4" t="s">
        <v>1368</v>
      </c>
      <c r="F26" s="4" t="s">
        <v>1369</v>
      </c>
      <c r="G26" s="4" t="s">
        <v>1288</v>
      </c>
      <c r="H26" s="4" t="s">
        <v>1370</v>
      </c>
      <c r="J26" s="4" t="s">
        <v>1912</v>
      </c>
    </row>
    <row r="27" spans="1:10">
      <c r="A27" s="4">
        <v>26</v>
      </c>
      <c r="B27" s="4" t="s">
        <v>1276</v>
      </c>
      <c r="C27" s="4" t="s">
        <v>87</v>
      </c>
      <c r="D27" s="4" t="s">
        <v>1371</v>
      </c>
      <c r="E27" s="4" t="s">
        <v>1372</v>
      </c>
      <c r="F27" s="4" t="s">
        <v>1373</v>
      </c>
      <c r="G27" s="4" t="s">
        <v>1374</v>
      </c>
      <c r="I27" s="4" t="s">
        <v>1375</v>
      </c>
      <c r="J27" s="4" t="s">
        <v>1912</v>
      </c>
    </row>
    <row r="28" spans="1:10">
      <c r="A28" s="4">
        <v>27</v>
      </c>
      <c r="B28" s="4" t="s">
        <v>1276</v>
      </c>
      <c r="C28" s="4" t="s">
        <v>87</v>
      </c>
      <c r="D28" s="4" t="s">
        <v>1376</v>
      </c>
      <c r="E28" s="4" t="s">
        <v>1377</v>
      </c>
      <c r="F28" s="4" t="s">
        <v>1334</v>
      </c>
      <c r="G28" s="4" t="s">
        <v>1378</v>
      </c>
      <c r="J28" s="4" t="s">
        <v>1912</v>
      </c>
    </row>
    <row r="29" spans="1:10">
      <c r="A29" s="4">
        <v>28</v>
      </c>
      <c r="B29" s="4" t="s">
        <v>1276</v>
      </c>
      <c r="C29" s="4" t="s">
        <v>87</v>
      </c>
      <c r="D29" s="4" t="s">
        <v>1379</v>
      </c>
      <c r="E29" s="4" t="s">
        <v>1380</v>
      </c>
      <c r="F29" s="4" t="s">
        <v>1381</v>
      </c>
      <c r="G29" s="4" t="s">
        <v>1382</v>
      </c>
      <c r="J29" s="4" t="s">
        <v>1912</v>
      </c>
    </row>
    <row r="30" spans="1:10">
      <c r="A30" s="4">
        <v>29</v>
      </c>
      <c r="B30" s="4" t="s">
        <v>1276</v>
      </c>
      <c r="C30" s="4" t="s">
        <v>87</v>
      </c>
      <c r="D30" s="4" t="s">
        <v>1383</v>
      </c>
      <c r="E30" s="4" t="s">
        <v>1384</v>
      </c>
      <c r="F30" s="4" t="s">
        <v>1385</v>
      </c>
      <c r="G30" s="4" t="s">
        <v>1386</v>
      </c>
      <c r="J30" s="4" t="s">
        <v>1912</v>
      </c>
    </row>
    <row r="31" spans="1:10">
      <c r="A31" s="4">
        <v>30</v>
      </c>
      <c r="B31" s="4" t="s">
        <v>1276</v>
      </c>
      <c r="C31" s="4" t="s">
        <v>87</v>
      </c>
      <c r="D31" s="4" t="s">
        <v>1387</v>
      </c>
      <c r="E31" s="4" t="s">
        <v>1388</v>
      </c>
      <c r="F31" s="4" t="s">
        <v>1389</v>
      </c>
      <c r="G31" s="4" t="s">
        <v>1390</v>
      </c>
      <c r="J31" s="4" t="s">
        <v>1912</v>
      </c>
    </row>
    <row r="32" spans="1:10">
      <c r="A32" s="4">
        <v>31</v>
      </c>
      <c r="B32" s="4" t="s">
        <v>1276</v>
      </c>
      <c r="C32" s="4" t="s">
        <v>87</v>
      </c>
      <c r="D32" s="4" t="s">
        <v>1391</v>
      </c>
      <c r="E32" s="4" t="s">
        <v>1392</v>
      </c>
      <c r="F32" s="4" t="s">
        <v>1393</v>
      </c>
      <c r="G32" s="4" t="s">
        <v>1288</v>
      </c>
      <c r="J32" s="4" t="s">
        <v>1912</v>
      </c>
    </row>
    <row r="33" spans="1:10">
      <c r="A33" s="4">
        <v>32</v>
      </c>
      <c r="B33" s="4" t="s">
        <v>1276</v>
      </c>
      <c r="C33" s="4" t="s">
        <v>87</v>
      </c>
      <c r="D33" s="4" t="s">
        <v>1394</v>
      </c>
      <c r="E33" s="4" t="s">
        <v>1395</v>
      </c>
      <c r="F33" s="4" t="s">
        <v>1396</v>
      </c>
      <c r="G33" s="4" t="s">
        <v>1303</v>
      </c>
      <c r="J33" s="4" t="s">
        <v>1912</v>
      </c>
    </row>
    <row r="34" spans="1:10">
      <c r="A34" s="4">
        <v>33</v>
      </c>
      <c r="B34" s="4" t="s">
        <v>1276</v>
      </c>
      <c r="C34" s="4" t="s">
        <v>87</v>
      </c>
      <c r="D34" s="4" t="s">
        <v>1397</v>
      </c>
      <c r="E34" s="4" t="s">
        <v>1398</v>
      </c>
      <c r="F34" s="4" t="s">
        <v>1399</v>
      </c>
      <c r="G34" s="4" t="s">
        <v>1400</v>
      </c>
      <c r="J34" s="4" t="s">
        <v>1912</v>
      </c>
    </row>
    <row r="35" spans="1:10">
      <c r="A35" s="4">
        <v>34</v>
      </c>
      <c r="B35" s="4" t="s">
        <v>1276</v>
      </c>
      <c r="C35" s="4" t="s">
        <v>87</v>
      </c>
      <c r="D35" s="4" t="s">
        <v>1401</v>
      </c>
      <c r="E35" s="4" t="s">
        <v>1402</v>
      </c>
      <c r="F35" s="4" t="s">
        <v>1403</v>
      </c>
      <c r="G35" s="4" t="s">
        <v>1404</v>
      </c>
      <c r="I35" s="4" t="s">
        <v>1405</v>
      </c>
      <c r="J35" s="4" t="s">
        <v>1912</v>
      </c>
    </row>
    <row r="36" spans="1:10">
      <c r="A36" s="4">
        <v>35</v>
      </c>
      <c r="B36" s="4" t="s">
        <v>1276</v>
      </c>
      <c r="C36" s="4" t="s">
        <v>87</v>
      </c>
      <c r="D36" s="4" t="s">
        <v>1406</v>
      </c>
      <c r="E36" s="4" t="s">
        <v>1407</v>
      </c>
      <c r="F36" s="4" t="s">
        <v>1408</v>
      </c>
      <c r="G36" s="4" t="s">
        <v>1409</v>
      </c>
      <c r="I36" s="4" t="s">
        <v>1410</v>
      </c>
      <c r="J36" s="4" t="s">
        <v>1912</v>
      </c>
    </row>
    <row r="37" spans="1:10">
      <c r="A37" s="4">
        <v>36</v>
      </c>
      <c r="B37" s="4" t="s">
        <v>1276</v>
      </c>
      <c r="C37" s="4" t="s">
        <v>87</v>
      </c>
      <c r="D37" s="4" t="s">
        <v>1411</v>
      </c>
      <c r="E37" s="4" t="s">
        <v>1412</v>
      </c>
      <c r="F37" s="4" t="s">
        <v>1413</v>
      </c>
      <c r="G37" s="4" t="s">
        <v>1414</v>
      </c>
      <c r="J37" s="4" t="s">
        <v>1912</v>
      </c>
    </row>
    <row r="38" spans="1:10">
      <c r="A38" s="4">
        <v>37</v>
      </c>
      <c r="B38" s="4" t="s">
        <v>1276</v>
      </c>
      <c r="C38" s="4" t="s">
        <v>87</v>
      </c>
      <c r="D38" s="4" t="s">
        <v>1415</v>
      </c>
      <c r="E38" s="4" t="s">
        <v>1416</v>
      </c>
      <c r="F38" s="4" t="s">
        <v>1417</v>
      </c>
      <c r="G38" s="4" t="s">
        <v>1418</v>
      </c>
      <c r="J38" s="4" t="s">
        <v>1912</v>
      </c>
    </row>
    <row r="39" spans="1:10">
      <c r="A39" s="4">
        <v>38</v>
      </c>
      <c r="B39" s="4" t="s">
        <v>1276</v>
      </c>
      <c r="C39" s="4" t="s">
        <v>87</v>
      </c>
      <c r="D39" s="4" t="s">
        <v>1419</v>
      </c>
      <c r="E39" s="4" t="s">
        <v>1420</v>
      </c>
      <c r="F39" s="4" t="s">
        <v>1421</v>
      </c>
      <c r="G39" s="4" t="s">
        <v>1307</v>
      </c>
      <c r="J39" s="4" t="s">
        <v>1912</v>
      </c>
    </row>
    <row r="40" spans="1:10">
      <c r="A40" s="4">
        <v>39</v>
      </c>
      <c r="B40" s="4" t="s">
        <v>1276</v>
      </c>
      <c r="C40" s="4" t="s">
        <v>87</v>
      </c>
      <c r="D40" s="4" t="s">
        <v>1422</v>
      </c>
      <c r="E40" s="4" t="s">
        <v>1423</v>
      </c>
      <c r="F40" s="4" t="s">
        <v>1424</v>
      </c>
      <c r="G40" s="4" t="s">
        <v>1414</v>
      </c>
      <c r="I40" s="4" t="s">
        <v>1425</v>
      </c>
      <c r="J40" s="4" t="s">
        <v>1912</v>
      </c>
    </row>
    <row r="41" spans="1:10">
      <c r="A41" s="4">
        <v>40</v>
      </c>
      <c r="B41" s="4" t="s">
        <v>1276</v>
      </c>
      <c r="C41" s="4" t="s">
        <v>87</v>
      </c>
      <c r="D41" s="4" t="s">
        <v>1426</v>
      </c>
      <c r="E41" s="4" t="s">
        <v>1427</v>
      </c>
      <c r="F41" s="4" t="s">
        <v>1428</v>
      </c>
      <c r="G41" s="4" t="s">
        <v>1418</v>
      </c>
      <c r="J41" s="4" t="s">
        <v>1912</v>
      </c>
    </row>
    <row r="42" spans="1:10">
      <c r="A42" s="4">
        <v>41</v>
      </c>
      <c r="B42" s="4" t="s">
        <v>1276</v>
      </c>
      <c r="C42" s="4" t="s">
        <v>87</v>
      </c>
      <c r="D42" s="4" t="s">
        <v>1429</v>
      </c>
      <c r="E42" s="4" t="s">
        <v>1430</v>
      </c>
      <c r="F42" s="4" t="s">
        <v>1431</v>
      </c>
      <c r="G42" s="4" t="s">
        <v>1432</v>
      </c>
      <c r="J42" s="4" t="s">
        <v>1912</v>
      </c>
    </row>
    <row r="43" spans="1:10">
      <c r="A43" s="4">
        <v>42</v>
      </c>
      <c r="B43" s="4" t="s">
        <v>1276</v>
      </c>
      <c r="C43" s="4" t="s">
        <v>87</v>
      </c>
      <c r="D43" s="4" t="s">
        <v>1433</v>
      </c>
      <c r="E43" s="4" t="s">
        <v>1434</v>
      </c>
      <c r="F43" s="4" t="s">
        <v>1435</v>
      </c>
      <c r="G43" s="4" t="s">
        <v>1436</v>
      </c>
      <c r="H43" s="4" t="s">
        <v>1410</v>
      </c>
      <c r="J43" s="4" t="s">
        <v>1912</v>
      </c>
    </row>
    <row r="44" spans="1:10">
      <c r="A44" s="4">
        <v>43</v>
      </c>
      <c r="B44" s="4" t="s">
        <v>1276</v>
      </c>
      <c r="C44" s="4" t="s">
        <v>87</v>
      </c>
      <c r="D44" s="4" t="s">
        <v>1437</v>
      </c>
      <c r="E44" s="4" t="s">
        <v>1438</v>
      </c>
      <c r="F44" s="4" t="s">
        <v>1439</v>
      </c>
      <c r="G44" s="4" t="s">
        <v>1440</v>
      </c>
      <c r="J44" s="4" t="s">
        <v>1912</v>
      </c>
    </row>
    <row r="45" spans="1:10">
      <c r="A45" s="4">
        <v>44</v>
      </c>
      <c r="B45" s="4" t="s">
        <v>1276</v>
      </c>
      <c r="C45" s="4" t="s">
        <v>87</v>
      </c>
      <c r="D45" s="4" t="s">
        <v>1441</v>
      </c>
      <c r="E45" s="4" t="s">
        <v>1442</v>
      </c>
      <c r="F45" s="4" t="s">
        <v>1443</v>
      </c>
      <c r="G45" s="4" t="s">
        <v>1295</v>
      </c>
      <c r="J45" s="4" t="s">
        <v>1912</v>
      </c>
    </row>
    <row r="46" spans="1:10">
      <c r="A46" s="4">
        <v>45</v>
      </c>
      <c r="B46" s="4" t="s">
        <v>1276</v>
      </c>
      <c r="C46" s="4" t="s">
        <v>87</v>
      </c>
      <c r="D46" s="4" t="s">
        <v>1444</v>
      </c>
      <c r="E46" s="4" t="s">
        <v>1445</v>
      </c>
      <c r="F46" s="4" t="s">
        <v>1446</v>
      </c>
      <c r="G46" s="4" t="s">
        <v>1284</v>
      </c>
      <c r="I46" s="4" t="s">
        <v>1447</v>
      </c>
      <c r="J46" s="4" t="s">
        <v>1912</v>
      </c>
    </row>
    <row r="47" spans="1:10">
      <c r="A47" s="4">
        <v>46</v>
      </c>
      <c r="B47" s="4" t="s">
        <v>1276</v>
      </c>
      <c r="C47" s="4" t="s">
        <v>87</v>
      </c>
      <c r="D47" s="4" t="s">
        <v>1448</v>
      </c>
      <c r="E47" s="4" t="s">
        <v>1449</v>
      </c>
      <c r="F47" s="4" t="s">
        <v>1450</v>
      </c>
      <c r="G47" s="4" t="s">
        <v>1451</v>
      </c>
      <c r="J47" s="4" t="s">
        <v>1912</v>
      </c>
    </row>
    <row r="48" spans="1:10">
      <c r="A48" s="4">
        <v>47</v>
      </c>
      <c r="B48" s="4" t="s">
        <v>1276</v>
      </c>
      <c r="C48" s="4" t="s">
        <v>87</v>
      </c>
      <c r="D48" s="4" t="s">
        <v>1452</v>
      </c>
      <c r="E48" s="4" t="s">
        <v>1453</v>
      </c>
      <c r="F48" s="4" t="s">
        <v>1454</v>
      </c>
      <c r="G48" s="4" t="s">
        <v>1386</v>
      </c>
      <c r="J48" s="4" t="s">
        <v>1912</v>
      </c>
    </row>
    <row r="49" spans="1:10">
      <c r="A49" s="4">
        <v>48</v>
      </c>
      <c r="B49" s="4" t="s">
        <v>1276</v>
      </c>
      <c r="C49" s="4" t="s">
        <v>87</v>
      </c>
      <c r="D49" s="4" t="s">
        <v>1455</v>
      </c>
      <c r="E49" s="4" t="s">
        <v>1456</v>
      </c>
      <c r="F49" s="4" t="s">
        <v>1457</v>
      </c>
      <c r="G49" s="4" t="s">
        <v>1436</v>
      </c>
      <c r="J49" s="4" t="s">
        <v>1912</v>
      </c>
    </row>
    <row r="50" spans="1:10">
      <c r="A50" s="4">
        <v>49</v>
      </c>
      <c r="B50" s="4" t="s">
        <v>1276</v>
      </c>
      <c r="C50" s="4" t="s">
        <v>87</v>
      </c>
      <c r="D50" s="4" t="s">
        <v>1458</v>
      </c>
      <c r="E50" s="4" t="s">
        <v>1459</v>
      </c>
      <c r="F50" s="4" t="s">
        <v>1460</v>
      </c>
      <c r="G50" s="4" t="s">
        <v>1314</v>
      </c>
      <c r="J50" s="4" t="s">
        <v>1912</v>
      </c>
    </row>
    <row r="51" spans="1:10">
      <c r="A51" s="4">
        <v>50</v>
      </c>
      <c r="B51" s="4" t="s">
        <v>1276</v>
      </c>
      <c r="C51" s="4" t="s">
        <v>87</v>
      </c>
      <c r="D51" s="4" t="s">
        <v>1461</v>
      </c>
      <c r="E51" s="4" t="s">
        <v>1462</v>
      </c>
      <c r="F51" s="4" t="s">
        <v>1463</v>
      </c>
      <c r="G51" s="4" t="s">
        <v>1464</v>
      </c>
      <c r="J51" s="4" t="s">
        <v>1912</v>
      </c>
    </row>
    <row r="52" spans="1:10">
      <c r="A52" s="4">
        <v>51</v>
      </c>
      <c r="B52" s="4" t="s">
        <v>1276</v>
      </c>
      <c r="C52" s="4" t="s">
        <v>87</v>
      </c>
      <c r="D52" s="4" t="s">
        <v>1465</v>
      </c>
      <c r="E52" s="4" t="s">
        <v>1466</v>
      </c>
      <c r="F52" s="4" t="s">
        <v>1467</v>
      </c>
      <c r="G52" s="4" t="s">
        <v>1436</v>
      </c>
      <c r="I52" s="4" t="s">
        <v>1468</v>
      </c>
      <c r="J52" s="4" t="s">
        <v>1912</v>
      </c>
    </row>
    <row r="53" spans="1:10">
      <c r="A53" s="4">
        <v>52</v>
      </c>
      <c r="B53" s="4" t="s">
        <v>1276</v>
      </c>
      <c r="C53" s="4" t="s">
        <v>87</v>
      </c>
      <c r="D53" s="4" t="s">
        <v>1469</v>
      </c>
      <c r="E53" s="4" t="s">
        <v>1470</v>
      </c>
      <c r="F53" s="4" t="s">
        <v>1471</v>
      </c>
      <c r="G53" s="4" t="s">
        <v>1472</v>
      </c>
      <c r="J53" s="4" t="s">
        <v>1912</v>
      </c>
    </row>
    <row r="54" spans="1:10">
      <c r="A54" s="4">
        <v>53</v>
      </c>
      <c r="B54" s="4" t="s">
        <v>1276</v>
      </c>
      <c r="C54" s="4" t="s">
        <v>87</v>
      </c>
      <c r="D54" s="4" t="s">
        <v>1473</v>
      </c>
      <c r="E54" s="4" t="s">
        <v>1474</v>
      </c>
      <c r="F54" s="4" t="s">
        <v>1475</v>
      </c>
      <c r="G54" s="4" t="s">
        <v>1476</v>
      </c>
      <c r="I54" s="4" t="s">
        <v>1477</v>
      </c>
      <c r="J54" s="4" t="s">
        <v>1912</v>
      </c>
    </row>
    <row r="55" spans="1:10">
      <c r="A55" s="4">
        <v>54</v>
      </c>
      <c r="B55" s="4" t="s">
        <v>1276</v>
      </c>
      <c r="C55" s="4" t="s">
        <v>87</v>
      </c>
      <c r="D55" s="4" t="s">
        <v>1478</v>
      </c>
      <c r="E55" s="4" t="s">
        <v>1479</v>
      </c>
      <c r="F55" s="4" t="s">
        <v>1480</v>
      </c>
      <c r="G55" s="4" t="s">
        <v>1382</v>
      </c>
      <c r="J55" s="4" t="s">
        <v>1912</v>
      </c>
    </row>
    <row r="56" spans="1:10">
      <c r="A56" s="4">
        <v>55</v>
      </c>
      <c r="B56" s="4" t="s">
        <v>1276</v>
      </c>
      <c r="C56" s="4" t="s">
        <v>87</v>
      </c>
      <c r="D56" s="4" t="s">
        <v>1481</v>
      </c>
      <c r="E56" s="4" t="s">
        <v>1482</v>
      </c>
      <c r="F56" s="4" t="s">
        <v>1483</v>
      </c>
      <c r="G56" s="4" t="s">
        <v>1484</v>
      </c>
      <c r="H56" s="4" t="s">
        <v>1485</v>
      </c>
      <c r="J56" s="4" t="s">
        <v>1912</v>
      </c>
    </row>
    <row r="57" spans="1:10">
      <c r="A57" s="4">
        <v>56</v>
      </c>
      <c r="B57" s="4" t="s">
        <v>1276</v>
      </c>
      <c r="C57" s="4" t="s">
        <v>87</v>
      </c>
      <c r="D57" s="4" t="s">
        <v>1486</v>
      </c>
      <c r="E57" s="4" t="s">
        <v>1487</v>
      </c>
      <c r="F57" s="4" t="s">
        <v>1488</v>
      </c>
      <c r="G57" s="4" t="s">
        <v>1386</v>
      </c>
      <c r="J57" s="4" t="s">
        <v>1912</v>
      </c>
    </row>
    <row r="58" spans="1:10">
      <c r="A58" s="4">
        <v>57</v>
      </c>
      <c r="B58" s="4" t="s">
        <v>1276</v>
      </c>
      <c r="C58" s="4" t="s">
        <v>87</v>
      </c>
      <c r="D58" s="4" t="s">
        <v>1489</v>
      </c>
      <c r="E58" s="4" t="s">
        <v>1490</v>
      </c>
      <c r="F58" s="4" t="s">
        <v>1491</v>
      </c>
      <c r="G58" s="4" t="s">
        <v>1280</v>
      </c>
      <c r="J58" s="4" t="s">
        <v>1912</v>
      </c>
    </row>
    <row r="59" spans="1:10">
      <c r="A59" s="4">
        <v>58</v>
      </c>
      <c r="B59" s="4" t="s">
        <v>1276</v>
      </c>
      <c r="C59" s="4" t="s">
        <v>87</v>
      </c>
      <c r="D59" s="4" t="s">
        <v>1492</v>
      </c>
      <c r="E59" s="4" t="s">
        <v>1493</v>
      </c>
      <c r="F59" s="4" t="s">
        <v>1494</v>
      </c>
      <c r="G59" s="4" t="s">
        <v>1295</v>
      </c>
      <c r="I59" s="4" t="s">
        <v>1495</v>
      </c>
      <c r="J59" s="4" t="s">
        <v>1912</v>
      </c>
    </row>
    <row r="60" spans="1:10">
      <c r="A60" s="4">
        <v>59</v>
      </c>
      <c r="B60" s="4" t="s">
        <v>1276</v>
      </c>
      <c r="C60" s="4" t="s">
        <v>87</v>
      </c>
      <c r="D60" s="4" t="s">
        <v>1496</v>
      </c>
      <c r="E60" s="4" t="s">
        <v>1497</v>
      </c>
      <c r="F60" s="4" t="s">
        <v>1498</v>
      </c>
      <c r="G60" s="4" t="s">
        <v>1314</v>
      </c>
      <c r="J60" s="4" t="s">
        <v>1912</v>
      </c>
    </row>
    <row r="61" spans="1:10">
      <c r="A61" s="4">
        <v>60</v>
      </c>
      <c r="B61" s="4" t="s">
        <v>1276</v>
      </c>
      <c r="C61" s="4" t="s">
        <v>87</v>
      </c>
      <c r="D61" s="4" t="s">
        <v>1499</v>
      </c>
      <c r="E61" s="4" t="s">
        <v>1500</v>
      </c>
      <c r="F61" s="4" t="s">
        <v>1501</v>
      </c>
      <c r="G61" s="4" t="s">
        <v>1295</v>
      </c>
      <c r="I61" s="4" t="s">
        <v>1502</v>
      </c>
      <c r="J61" s="4" t="s">
        <v>1912</v>
      </c>
    </row>
    <row r="62" spans="1:10">
      <c r="A62" s="4">
        <v>61</v>
      </c>
      <c r="B62" s="4" t="s">
        <v>1276</v>
      </c>
      <c r="C62" s="4" t="s">
        <v>87</v>
      </c>
      <c r="D62" s="4" t="s">
        <v>1503</v>
      </c>
      <c r="E62" s="4" t="s">
        <v>1504</v>
      </c>
      <c r="F62" s="4" t="s">
        <v>1505</v>
      </c>
      <c r="G62" s="4" t="s">
        <v>1295</v>
      </c>
      <c r="I62" s="4" t="s">
        <v>1506</v>
      </c>
      <c r="J62" s="4" t="s">
        <v>1912</v>
      </c>
    </row>
    <row r="63" spans="1:10">
      <c r="A63" s="4">
        <v>62</v>
      </c>
      <c r="B63" s="4" t="s">
        <v>1276</v>
      </c>
      <c r="C63" s="4" t="s">
        <v>87</v>
      </c>
      <c r="D63" s="4" t="s">
        <v>1507</v>
      </c>
      <c r="E63" s="4" t="s">
        <v>1508</v>
      </c>
      <c r="F63" s="4" t="s">
        <v>1509</v>
      </c>
      <c r="G63" s="4" t="s">
        <v>1386</v>
      </c>
      <c r="J63" s="4" t="s">
        <v>1912</v>
      </c>
    </row>
    <row r="64" spans="1:10">
      <c r="A64" s="4">
        <v>63</v>
      </c>
      <c r="B64" s="4" t="s">
        <v>1276</v>
      </c>
      <c r="C64" s="4" t="s">
        <v>87</v>
      </c>
      <c r="D64" s="4" t="s">
        <v>1510</v>
      </c>
      <c r="E64" s="4" t="s">
        <v>1511</v>
      </c>
      <c r="F64" s="4" t="s">
        <v>1512</v>
      </c>
      <c r="G64" s="4" t="s">
        <v>1303</v>
      </c>
      <c r="I64" s="4" t="s">
        <v>1513</v>
      </c>
      <c r="J64" s="4" t="s">
        <v>1912</v>
      </c>
    </row>
    <row r="65" spans="1:10">
      <c r="A65" s="4">
        <v>64</v>
      </c>
      <c r="B65" s="4" t="s">
        <v>1276</v>
      </c>
      <c r="C65" s="4" t="s">
        <v>87</v>
      </c>
      <c r="D65" s="4" t="s">
        <v>1514</v>
      </c>
      <c r="E65" s="4" t="s">
        <v>1515</v>
      </c>
      <c r="F65" s="4" t="s">
        <v>1516</v>
      </c>
      <c r="G65" s="4" t="s">
        <v>1436</v>
      </c>
      <c r="J65" s="4" t="s">
        <v>1912</v>
      </c>
    </row>
    <row r="66" spans="1:10">
      <c r="A66" s="4">
        <v>65</v>
      </c>
      <c r="B66" s="4" t="s">
        <v>1276</v>
      </c>
      <c r="C66" s="4" t="s">
        <v>87</v>
      </c>
      <c r="D66" s="4" t="s">
        <v>1517</v>
      </c>
      <c r="E66" s="4" t="s">
        <v>1518</v>
      </c>
      <c r="F66" s="4" t="s">
        <v>1519</v>
      </c>
      <c r="G66" s="4" t="s">
        <v>1476</v>
      </c>
      <c r="J66" s="4" t="s">
        <v>1912</v>
      </c>
    </row>
    <row r="67" spans="1:10">
      <c r="A67" s="4">
        <v>66</v>
      </c>
      <c r="B67" s="4" t="s">
        <v>1276</v>
      </c>
      <c r="C67" s="4" t="s">
        <v>87</v>
      </c>
      <c r="D67" s="4" t="s">
        <v>1520</v>
      </c>
      <c r="E67" s="4" t="s">
        <v>1521</v>
      </c>
      <c r="F67" s="4" t="s">
        <v>1522</v>
      </c>
      <c r="G67" s="4" t="s">
        <v>1436</v>
      </c>
      <c r="J67" s="4" t="s">
        <v>1912</v>
      </c>
    </row>
    <row r="68" spans="1:10">
      <c r="A68" s="4">
        <v>67</v>
      </c>
      <c r="B68" s="4" t="s">
        <v>1276</v>
      </c>
      <c r="C68" s="4" t="s">
        <v>87</v>
      </c>
      <c r="D68" s="4" t="s">
        <v>1523</v>
      </c>
      <c r="E68" s="4" t="s">
        <v>1524</v>
      </c>
      <c r="F68" s="4" t="s">
        <v>1525</v>
      </c>
      <c r="G68" s="4" t="s">
        <v>1526</v>
      </c>
      <c r="I68" s="4" t="s">
        <v>1527</v>
      </c>
      <c r="J68" s="4" t="s">
        <v>1912</v>
      </c>
    </row>
    <row r="69" spans="1:10">
      <c r="A69" s="4">
        <v>68</v>
      </c>
      <c r="B69" s="4" t="s">
        <v>1276</v>
      </c>
      <c r="C69" s="4" t="s">
        <v>87</v>
      </c>
      <c r="D69" s="4" t="s">
        <v>1528</v>
      </c>
      <c r="E69" s="4" t="s">
        <v>1529</v>
      </c>
      <c r="F69" s="4" t="s">
        <v>1530</v>
      </c>
      <c r="G69" s="4" t="s">
        <v>1390</v>
      </c>
      <c r="J69" s="4" t="s">
        <v>1912</v>
      </c>
    </row>
    <row r="70" spans="1:10">
      <c r="A70" s="4">
        <v>69</v>
      </c>
      <c r="B70" s="4" t="s">
        <v>1276</v>
      </c>
      <c r="C70" s="4" t="s">
        <v>87</v>
      </c>
      <c r="D70" s="4" t="s">
        <v>1531</v>
      </c>
      <c r="E70" s="4" t="s">
        <v>1532</v>
      </c>
      <c r="F70" s="4" t="s">
        <v>1533</v>
      </c>
      <c r="G70" s="4" t="s">
        <v>1534</v>
      </c>
      <c r="J70" s="4" t="s">
        <v>1912</v>
      </c>
    </row>
    <row r="71" spans="1:10">
      <c r="A71" s="4">
        <v>70</v>
      </c>
      <c r="B71" s="4" t="s">
        <v>1276</v>
      </c>
      <c r="C71" s="4" t="s">
        <v>87</v>
      </c>
      <c r="D71" s="4" t="s">
        <v>1535</v>
      </c>
      <c r="E71" s="4" t="s">
        <v>1536</v>
      </c>
      <c r="F71" s="4" t="s">
        <v>1537</v>
      </c>
      <c r="G71" s="4" t="s">
        <v>1538</v>
      </c>
      <c r="I71" s="4" t="s">
        <v>1539</v>
      </c>
      <c r="J71" s="4" t="s">
        <v>1912</v>
      </c>
    </row>
    <row r="72" spans="1:10">
      <c r="A72" s="4">
        <v>71</v>
      </c>
      <c r="B72" s="4" t="s">
        <v>1276</v>
      </c>
      <c r="C72" s="4" t="s">
        <v>87</v>
      </c>
      <c r="D72" s="4" t="s">
        <v>1540</v>
      </c>
      <c r="E72" s="4" t="s">
        <v>1541</v>
      </c>
      <c r="F72" s="4" t="s">
        <v>1542</v>
      </c>
      <c r="G72" s="4" t="s">
        <v>1543</v>
      </c>
      <c r="J72" s="4" t="s">
        <v>1912</v>
      </c>
    </row>
    <row r="73" spans="1:10">
      <c r="A73" s="4">
        <v>72</v>
      </c>
      <c r="B73" s="4" t="s">
        <v>1276</v>
      </c>
      <c r="C73" s="4" t="s">
        <v>87</v>
      </c>
      <c r="D73" s="4" t="s">
        <v>1544</v>
      </c>
      <c r="E73" s="4" t="s">
        <v>1545</v>
      </c>
      <c r="F73" s="4" t="s">
        <v>1546</v>
      </c>
      <c r="G73" s="4" t="s">
        <v>1303</v>
      </c>
      <c r="J73" s="4" t="s">
        <v>1912</v>
      </c>
    </row>
    <row r="74" spans="1:10">
      <c r="A74" s="4">
        <v>73</v>
      </c>
      <c r="B74" s="4" t="s">
        <v>1276</v>
      </c>
      <c r="C74" s="4" t="s">
        <v>87</v>
      </c>
      <c r="D74" s="4" t="s">
        <v>1547</v>
      </c>
      <c r="E74" s="4" t="s">
        <v>1548</v>
      </c>
      <c r="F74" s="4" t="s">
        <v>1549</v>
      </c>
      <c r="G74" s="4" t="s">
        <v>1550</v>
      </c>
      <c r="J74" s="4" t="s">
        <v>1912</v>
      </c>
    </row>
    <row r="75" spans="1:10">
      <c r="A75" s="4">
        <v>74</v>
      </c>
      <c r="B75" s="4" t="s">
        <v>1276</v>
      </c>
      <c r="C75" s="4" t="s">
        <v>87</v>
      </c>
      <c r="D75" s="4" t="s">
        <v>1551</v>
      </c>
      <c r="E75" s="4" t="s">
        <v>1552</v>
      </c>
      <c r="F75" s="4" t="s">
        <v>1553</v>
      </c>
      <c r="G75" s="4" t="s">
        <v>1554</v>
      </c>
      <c r="J75" s="4" t="s">
        <v>1912</v>
      </c>
    </row>
    <row r="76" spans="1:10">
      <c r="A76" s="4">
        <v>75</v>
      </c>
      <c r="B76" s="4" t="s">
        <v>1276</v>
      </c>
      <c r="C76" s="4" t="s">
        <v>87</v>
      </c>
      <c r="D76" s="4" t="s">
        <v>1555</v>
      </c>
      <c r="E76" s="4" t="s">
        <v>1556</v>
      </c>
      <c r="F76" s="4" t="s">
        <v>1557</v>
      </c>
      <c r="G76" s="4" t="s">
        <v>1386</v>
      </c>
      <c r="H76" s="4" t="s">
        <v>1558</v>
      </c>
      <c r="J76" s="4" t="s">
        <v>1912</v>
      </c>
    </row>
    <row r="77" spans="1:10">
      <c r="A77" s="4">
        <v>76</v>
      </c>
      <c r="B77" s="4" t="s">
        <v>1276</v>
      </c>
      <c r="C77" s="4" t="s">
        <v>87</v>
      </c>
      <c r="D77" s="4" t="s">
        <v>1559</v>
      </c>
      <c r="E77" s="4" t="s">
        <v>1560</v>
      </c>
      <c r="F77" s="4" t="s">
        <v>1561</v>
      </c>
      <c r="G77" s="4" t="s">
        <v>1386</v>
      </c>
      <c r="J77" s="4" t="s">
        <v>1912</v>
      </c>
    </row>
    <row r="78" spans="1:10">
      <c r="A78" s="4">
        <v>77</v>
      </c>
      <c r="B78" s="4" t="s">
        <v>1276</v>
      </c>
      <c r="C78" s="4" t="s">
        <v>87</v>
      </c>
      <c r="D78" s="4" t="s">
        <v>1562</v>
      </c>
      <c r="E78" s="4" t="s">
        <v>1563</v>
      </c>
      <c r="F78" s="4" t="s">
        <v>1564</v>
      </c>
      <c r="G78" s="4" t="s">
        <v>1307</v>
      </c>
      <c r="I78" s="4" t="s">
        <v>1565</v>
      </c>
      <c r="J78" s="4" t="s">
        <v>1912</v>
      </c>
    </row>
    <row r="79" spans="1:10">
      <c r="A79" s="4">
        <v>78</v>
      </c>
      <c r="B79" s="4" t="s">
        <v>1276</v>
      </c>
      <c r="C79" s="4" t="s">
        <v>87</v>
      </c>
      <c r="D79" s="4" t="s">
        <v>1566</v>
      </c>
      <c r="E79" s="4" t="s">
        <v>1567</v>
      </c>
      <c r="F79" s="4" t="s">
        <v>1568</v>
      </c>
      <c r="G79" s="4" t="s">
        <v>1569</v>
      </c>
      <c r="J79" s="4" t="s">
        <v>1912</v>
      </c>
    </row>
    <row r="80" spans="1:10">
      <c r="A80" s="4">
        <v>79</v>
      </c>
      <c r="B80" s="4" t="s">
        <v>1276</v>
      </c>
      <c r="C80" s="4" t="s">
        <v>87</v>
      </c>
      <c r="D80" s="4" t="s">
        <v>1570</v>
      </c>
      <c r="E80" s="4" t="s">
        <v>1571</v>
      </c>
      <c r="F80" s="4" t="s">
        <v>1572</v>
      </c>
      <c r="G80" s="4" t="s">
        <v>1326</v>
      </c>
      <c r="J80" s="4" t="s">
        <v>1912</v>
      </c>
    </row>
    <row r="81" spans="1:10">
      <c r="A81" s="4">
        <v>80</v>
      </c>
      <c r="B81" s="4" t="s">
        <v>1276</v>
      </c>
      <c r="C81" s="4" t="s">
        <v>87</v>
      </c>
      <c r="D81" s="4" t="s">
        <v>1573</v>
      </c>
      <c r="E81" s="4" t="s">
        <v>1574</v>
      </c>
      <c r="F81" s="4" t="s">
        <v>1575</v>
      </c>
      <c r="G81" s="4" t="s">
        <v>1576</v>
      </c>
      <c r="I81" s="4" t="s">
        <v>1375</v>
      </c>
      <c r="J81" s="4" t="s">
        <v>1912</v>
      </c>
    </row>
    <row r="82" spans="1:10">
      <c r="A82" s="4">
        <v>81</v>
      </c>
      <c r="B82" s="4" t="s">
        <v>1276</v>
      </c>
      <c r="C82" s="4" t="s">
        <v>87</v>
      </c>
      <c r="D82" s="4" t="s">
        <v>1577</v>
      </c>
      <c r="E82" s="4" t="s">
        <v>1578</v>
      </c>
      <c r="F82" s="4" t="s">
        <v>1579</v>
      </c>
      <c r="G82" s="4" t="s">
        <v>1580</v>
      </c>
      <c r="J82" s="4" t="s">
        <v>1912</v>
      </c>
    </row>
    <row r="83" spans="1:10">
      <c r="A83" s="4">
        <v>82</v>
      </c>
      <c r="B83" s="4" t="s">
        <v>1276</v>
      </c>
      <c r="C83" s="4" t="s">
        <v>87</v>
      </c>
      <c r="D83" s="4" t="s">
        <v>1581</v>
      </c>
      <c r="E83" s="4" t="s">
        <v>1582</v>
      </c>
      <c r="F83" s="4" t="s">
        <v>1583</v>
      </c>
      <c r="G83" s="4" t="s">
        <v>1418</v>
      </c>
      <c r="J83" s="4" t="s">
        <v>1912</v>
      </c>
    </row>
    <row r="84" spans="1:10">
      <c r="A84" s="4">
        <v>83</v>
      </c>
      <c r="B84" s="4" t="s">
        <v>1276</v>
      </c>
      <c r="C84" s="4" t="s">
        <v>87</v>
      </c>
      <c r="D84" s="4" t="s">
        <v>1584</v>
      </c>
      <c r="E84" s="4" t="s">
        <v>1585</v>
      </c>
      <c r="F84" s="4" t="s">
        <v>1399</v>
      </c>
      <c r="G84" s="4" t="s">
        <v>1586</v>
      </c>
      <c r="J84" s="4" t="s">
        <v>1912</v>
      </c>
    </row>
    <row r="85" spans="1:10">
      <c r="A85" s="4">
        <v>84</v>
      </c>
      <c r="B85" s="4" t="s">
        <v>1276</v>
      </c>
      <c r="C85" s="4" t="s">
        <v>87</v>
      </c>
      <c r="D85" s="4" t="s">
        <v>1587</v>
      </c>
      <c r="E85" s="4" t="s">
        <v>1588</v>
      </c>
      <c r="F85" s="4" t="s">
        <v>1589</v>
      </c>
      <c r="G85" s="4" t="s">
        <v>1280</v>
      </c>
      <c r="J85" s="4" t="s">
        <v>1912</v>
      </c>
    </row>
    <row r="86" spans="1:10">
      <c r="A86" s="4">
        <v>85</v>
      </c>
      <c r="B86" s="4" t="s">
        <v>1276</v>
      </c>
      <c r="C86" s="4" t="s">
        <v>87</v>
      </c>
      <c r="D86" s="4" t="s">
        <v>1590</v>
      </c>
      <c r="E86" s="4" t="s">
        <v>1591</v>
      </c>
      <c r="F86" s="4" t="s">
        <v>1592</v>
      </c>
      <c r="G86" s="4" t="s">
        <v>1330</v>
      </c>
      <c r="J86" s="4" t="s">
        <v>1912</v>
      </c>
    </row>
    <row r="87" spans="1:10">
      <c r="A87" s="4">
        <v>86</v>
      </c>
      <c r="B87" s="4" t="s">
        <v>1276</v>
      </c>
      <c r="C87" s="4" t="s">
        <v>87</v>
      </c>
      <c r="D87" s="4" t="s">
        <v>1593</v>
      </c>
      <c r="E87" s="4" t="s">
        <v>1594</v>
      </c>
      <c r="F87" s="4" t="s">
        <v>1595</v>
      </c>
      <c r="G87" s="4" t="s">
        <v>1596</v>
      </c>
      <c r="I87" s="4" t="s">
        <v>1597</v>
      </c>
      <c r="J87" s="4" t="s">
        <v>1912</v>
      </c>
    </row>
    <row r="88" spans="1:10">
      <c r="A88" s="4">
        <v>87</v>
      </c>
      <c r="B88" s="4" t="s">
        <v>1276</v>
      </c>
      <c r="C88" s="4" t="s">
        <v>87</v>
      </c>
      <c r="D88" s="4" t="s">
        <v>1598</v>
      </c>
      <c r="E88" s="4" t="s">
        <v>1599</v>
      </c>
      <c r="F88" s="4" t="s">
        <v>1600</v>
      </c>
      <c r="G88" s="4" t="s">
        <v>1550</v>
      </c>
      <c r="J88" s="4" t="s">
        <v>1912</v>
      </c>
    </row>
    <row r="89" spans="1:10">
      <c r="A89" s="4">
        <v>88</v>
      </c>
      <c r="B89" s="4" t="s">
        <v>1276</v>
      </c>
      <c r="C89" s="4" t="s">
        <v>87</v>
      </c>
      <c r="D89" s="4" t="s">
        <v>1601</v>
      </c>
      <c r="E89" s="4" t="s">
        <v>1602</v>
      </c>
      <c r="F89" s="4" t="s">
        <v>1603</v>
      </c>
      <c r="G89" s="4" t="s">
        <v>1288</v>
      </c>
      <c r="J89" s="4" t="s">
        <v>1912</v>
      </c>
    </row>
    <row r="90" spans="1:10">
      <c r="A90" s="4">
        <v>89</v>
      </c>
      <c r="B90" s="4" t="s">
        <v>1276</v>
      </c>
      <c r="C90" s="4" t="s">
        <v>87</v>
      </c>
      <c r="D90" s="4" t="s">
        <v>1604</v>
      </c>
      <c r="E90" s="4" t="s">
        <v>1605</v>
      </c>
      <c r="F90" s="4" t="s">
        <v>1606</v>
      </c>
      <c r="G90" s="4" t="s">
        <v>1538</v>
      </c>
      <c r="I90" s="4" t="s">
        <v>1607</v>
      </c>
      <c r="J90" s="4" t="s">
        <v>1912</v>
      </c>
    </row>
    <row r="91" spans="1:10">
      <c r="A91" s="4">
        <v>90</v>
      </c>
      <c r="B91" s="4" t="s">
        <v>1276</v>
      </c>
      <c r="C91" s="4" t="s">
        <v>87</v>
      </c>
      <c r="D91" s="4" t="s">
        <v>1608</v>
      </c>
      <c r="E91" s="4" t="s">
        <v>1609</v>
      </c>
      <c r="F91" s="4" t="s">
        <v>1610</v>
      </c>
      <c r="G91" s="4" t="s">
        <v>1330</v>
      </c>
      <c r="J91" s="4" t="s">
        <v>1912</v>
      </c>
    </row>
    <row r="92" spans="1:10">
      <c r="A92" s="4">
        <v>91</v>
      </c>
      <c r="B92" s="4" t="s">
        <v>1276</v>
      </c>
      <c r="C92" s="4" t="s">
        <v>87</v>
      </c>
      <c r="D92" s="4" t="s">
        <v>1611</v>
      </c>
      <c r="E92" s="4" t="s">
        <v>1612</v>
      </c>
      <c r="F92" s="4" t="s">
        <v>1613</v>
      </c>
      <c r="G92" s="4" t="s">
        <v>1326</v>
      </c>
      <c r="J92" s="4" t="s">
        <v>1912</v>
      </c>
    </row>
    <row r="93" spans="1:10">
      <c r="A93" s="4">
        <v>92</v>
      </c>
      <c r="B93" s="4" t="s">
        <v>1276</v>
      </c>
      <c r="C93" s="4" t="s">
        <v>87</v>
      </c>
      <c r="D93" s="4" t="s">
        <v>1614</v>
      </c>
      <c r="E93" s="4" t="s">
        <v>1615</v>
      </c>
      <c r="F93" s="4" t="s">
        <v>1616</v>
      </c>
      <c r="G93" s="4" t="s">
        <v>1307</v>
      </c>
      <c r="J93" s="4" t="s">
        <v>1912</v>
      </c>
    </row>
    <row r="94" spans="1:10">
      <c r="A94" s="4">
        <v>93</v>
      </c>
      <c r="B94" s="4" t="s">
        <v>1276</v>
      </c>
      <c r="C94" s="4" t="s">
        <v>87</v>
      </c>
      <c r="D94" s="4" t="s">
        <v>1617</v>
      </c>
      <c r="E94" s="4" t="s">
        <v>1618</v>
      </c>
      <c r="F94" s="4" t="s">
        <v>1619</v>
      </c>
      <c r="G94" s="4" t="s">
        <v>1307</v>
      </c>
      <c r="J94" s="4" t="s">
        <v>1912</v>
      </c>
    </row>
    <row r="95" spans="1:10">
      <c r="A95" s="4">
        <v>94</v>
      </c>
      <c r="B95" s="4" t="s">
        <v>1276</v>
      </c>
      <c r="C95" s="4" t="s">
        <v>87</v>
      </c>
      <c r="D95" s="4" t="s">
        <v>1620</v>
      </c>
      <c r="E95" s="4" t="s">
        <v>1621</v>
      </c>
      <c r="F95" s="4" t="s">
        <v>1622</v>
      </c>
      <c r="G95" s="4" t="s">
        <v>1307</v>
      </c>
      <c r="J95" s="4" t="s">
        <v>1912</v>
      </c>
    </row>
    <row r="96" spans="1:10">
      <c r="A96" s="4">
        <v>95</v>
      </c>
      <c r="B96" s="4" t="s">
        <v>1276</v>
      </c>
      <c r="C96" s="4" t="s">
        <v>87</v>
      </c>
      <c r="D96" s="4" t="s">
        <v>1623</v>
      </c>
      <c r="E96" s="4" t="s">
        <v>1624</v>
      </c>
      <c r="F96" s="4" t="s">
        <v>1625</v>
      </c>
      <c r="G96" s="4" t="s">
        <v>1307</v>
      </c>
      <c r="J96" s="4" t="s">
        <v>1912</v>
      </c>
    </row>
    <row r="97" spans="1:10">
      <c r="A97" s="4">
        <v>96</v>
      </c>
      <c r="B97" s="4" t="s">
        <v>1276</v>
      </c>
      <c r="C97" s="4" t="s">
        <v>87</v>
      </c>
      <c r="D97" s="4" t="s">
        <v>1626</v>
      </c>
      <c r="E97" s="4" t="s">
        <v>1627</v>
      </c>
      <c r="F97" s="4" t="s">
        <v>1628</v>
      </c>
      <c r="G97" s="4" t="s">
        <v>1307</v>
      </c>
      <c r="J97" s="4" t="s">
        <v>1912</v>
      </c>
    </row>
    <row r="98" spans="1:10">
      <c r="A98" s="4">
        <v>97</v>
      </c>
      <c r="B98" s="4" t="s">
        <v>1276</v>
      </c>
      <c r="C98" s="4" t="s">
        <v>87</v>
      </c>
      <c r="D98" s="4" t="s">
        <v>1629</v>
      </c>
      <c r="E98" s="4" t="s">
        <v>1630</v>
      </c>
      <c r="F98" s="4" t="s">
        <v>1631</v>
      </c>
      <c r="G98" s="4" t="s">
        <v>1632</v>
      </c>
      <c r="J98" s="4" t="s">
        <v>1912</v>
      </c>
    </row>
    <row r="99" spans="1:10">
      <c r="A99" s="4">
        <v>98</v>
      </c>
      <c r="B99" s="4" t="s">
        <v>1276</v>
      </c>
      <c r="C99" s="4" t="s">
        <v>87</v>
      </c>
      <c r="D99" s="4" t="s">
        <v>1633</v>
      </c>
      <c r="E99" s="4" t="s">
        <v>1634</v>
      </c>
      <c r="F99" s="4" t="s">
        <v>1635</v>
      </c>
      <c r="G99" s="4" t="s">
        <v>1295</v>
      </c>
      <c r="J99" s="4" t="s">
        <v>1912</v>
      </c>
    </row>
    <row r="100" spans="1:10">
      <c r="A100" s="4">
        <v>99</v>
      </c>
      <c r="B100" s="4" t="s">
        <v>1276</v>
      </c>
      <c r="C100" s="4" t="s">
        <v>87</v>
      </c>
      <c r="D100" s="4" t="s">
        <v>1636</v>
      </c>
      <c r="E100" s="4" t="s">
        <v>1637</v>
      </c>
      <c r="F100" s="4" t="s">
        <v>1638</v>
      </c>
      <c r="G100" s="4" t="s">
        <v>1366</v>
      </c>
      <c r="H100" s="4" t="s">
        <v>1639</v>
      </c>
      <c r="J100" s="4" t="s">
        <v>1912</v>
      </c>
    </row>
    <row r="101" spans="1:10">
      <c r="A101" s="4">
        <v>100</v>
      </c>
      <c r="B101" s="4" t="s">
        <v>1276</v>
      </c>
      <c r="C101" s="4" t="s">
        <v>87</v>
      </c>
      <c r="D101" s="4" t="s">
        <v>1640</v>
      </c>
      <c r="E101" s="4" t="s">
        <v>1641</v>
      </c>
      <c r="F101" s="4" t="s">
        <v>1642</v>
      </c>
      <c r="G101" s="4" t="s">
        <v>1643</v>
      </c>
      <c r="I101" s="4" t="s">
        <v>1644</v>
      </c>
      <c r="J101" s="4" t="s">
        <v>1912</v>
      </c>
    </row>
    <row r="102" spans="1:10">
      <c r="A102" s="4">
        <v>101</v>
      </c>
      <c r="B102" s="4" t="s">
        <v>1276</v>
      </c>
      <c r="C102" s="4" t="s">
        <v>87</v>
      </c>
      <c r="D102" s="4" t="s">
        <v>1645</v>
      </c>
      <c r="E102" s="4" t="s">
        <v>1646</v>
      </c>
      <c r="F102" s="4" t="s">
        <v>1647</v>
      </c>
      <c r="G102" s="4" t="s">
        <v>1307</v>
      </c>
      <c r="I102" s="4" t="s">
        <v>1375</v>
      </c>
      <c r="J102" s="4" t="s">
        <v>1912</v>
      </c>
    </row>
    <row r="103" spans="1:10">
      <c r="A103" s="4">
        <v>102</v>
      </c>
      <c r="B103" s="4" t="s">
        <v>1276</v>
      </c>
      <c r="C103" s="4" t="s">
        <v>87</v>
      </c>
      <c r="D103" s="4" t="s">
        <v>1648</v>
      </c>
      <c r="E103" s="4" t="s">
        <v>1649</v>
      </c>
      <c r="F103" s="4" t="s">
        <v>1650</v>
      </c>
      <c r="G103" s="4" t="s">
        <v>1651</v>
      </c>
      <c r="J103" s="4" t="s">
        <v>1912</v>
      </c>
    </row>
    <row r="104" spans="1:10">
      <c r="A104" s="4">
        <v>103</v>
      </c>
      <c r="B104" s="4" t="s">
        <v>1276</v>
      </c>
      <c r="C104" s="4" t="s">
        <v>87</v>
      </c>
      <c r="D104" s="4" t="s">
        <v>1652</v>
      </c>
      <c r="E104" s="4" t="s">
        <v>1653</v>
      </c>
      <c r="F104" s="4" t="s">
        <v>1654</v>
      </c>
      <c r="G104" s="4" t="s">
        <v>1303</v>
      </c>
      <c r="J104" s="4" t="s">
        <v>1912</v>
      </c>
    </row>
    <row r="105" spans="1:10">
      <c r="A105" s="4">
        <v>104</v>
      </c>
      <c r="B105" s="4" t="s">
        <v>1276</v>
      </c>
      <c r="C105" s="4" t="s">
        <v>87</v>
      </c>
      <c r="D105" s="4" t="s">
        <v>1655</v>
      </c>
      <c r="E105" s="4" t="s">
        <v>1656</v>
      </c>
      <c r="F105" s="4" t="s">
        <v>1657</v>
      </c>
      <c r="G105" s="4" t="s">
        <v>1330</v>
      </c>
      <c r="J105" s="4" t="s">
        <v>1912</v>
      </c>
    </row>
    <row r="106" spans="1:10">
      <c r="A106" s="4">
        <v>105</v>
      </c>
      <c r="B106" s="4" t="s">
        <v>1276</v>
      </c>
      <c r="C106" s="4" t="s">
        <v>87</v>
      </c>
      <c r="D106" s="4" t="s">
        <v>1658</v>
      </c>
      <c r="E106" s="4" t="s">
        <v>1659</v>
      </c>
      <c r="F106" s="4" t="s">
        <v>1660</v>
      </c>
      <c r="G106" s="4" t="s">
        <v>1330</v>
      </c>
      <c r="I106" s="4" t="s">
        <v>1661</v>
      </c>
      <c r="J106" s="4" t="s">
        <v>1912</v>
      </c>
    </row>
    <row r="107" spans="1:10">
      <c r="A107" s="4">
        <v>106</v>
      </c>
      <c r="B107" s="4" t="s">
        <v>1276</v>
      </c>
      <c r="C107" s="4" t="s">
        <v>87</v>
      </c>
      <c r="D107" s="4" t="s">
        <v>1662</v>
      </c>
      <c r="E107" s="4" t="s">
        <v>1663</v>
      </c>
      <c r="F107" s="4" t="s">
        <v>1664</v>
      </c>
      <c r="G107" s="4" t="s">
        <v>1330</v>
      </c>
      <c r="J107" s="4" t="s">
        <v>1912</v>
      </c>
    </row>
    <row r="108" spans="1:10">
      <c r="A108" s="4">
        <v>107</v>
      </c>
      <c r="B108" s="4" t="s">
        <v>1276</v>
      </c>
      <c r="C108" s="4" t="s">
        <v>87</v>
      </c>
      <c r="D108" s="4" t="s">
        <v>1665</v>
      </c>
      <c r="E108" s="4" t="s">
        <v>1666</v>
      </c>
      <c r="F108" s="4" t="s">
        <v>1667</v>
      </c>
      <c r="G108" s="4" t="s">
        <v>1451</v>
      </c>
      <c r="J108" s="4" t="s">
        <v>1912</v>
      </c>
    </row>
    <row r="109" spans="1:10">
      <c r="A109" s="4">
        <v>108</v>
      </c>
      <c r="B109" s="4" t="s">
        <v>1276</v>
      </c>
      <c r="C109" s="4" t="s">
        <v>87</v>
      </c>
      <c r="D109" s="4" t="s">
        <v>1668</v>
      </c>
      <c r="E109" s="4" t="s">
        <v>1669</v>
      </c>
      <c r="F109" s="4" t="s">
        <v>1670</v>
      </c>
      <c r="G109" s="4" t="s">
        <v>1358</v>
      </c>
      <c r="J109" s="4" t="s">
        <v>1912</v>
      </c>
    </row>
    <row r="110" spans="1:10">
      <c r="A110" s="4">
        <v>109</v>
      </c>
      <c r="B110" s="4" t="s">
        <v>1276</v>
      </c>
      <c r="C110" s="4" t="s">
        <v>87</v>
      </c>
      <c r="D110" s="4" t="s">
        <v>1671</v>
      </c>
      <c r="E110" s="4" t="s">
        <v>1672</v>
      </c>
      <c r="F110" s="4" t="s">
        <v>1673</v>
      </c>
      <c r="G110" s="4" t="s">
        <v>1307</v>
      </c>
      <c r="H110" s="4" t="s">
        <v>1674</v>
      </c>
      <c r="J110" s="4" t="s">
        <v>1912</v>
      </c>
    </row>
    <row r="111" spans="1:10">
      <c r="A111" s="4">
        <v>110</v>
      </c>
      <c r="B111" s="4" t="s">
        <v>1276</v>
      </c>
      <c r="C111" s="4" t="s">
        <v>87</v>
      </c>
      <c r="D111" s="4" t="s">
        <v>1675</v>
      </c>
      <c r="E111" s="4" t="s">
        <v>1676</v>
      </c>
      <c r="F111" s="4" t="s">
        <v>1677</v>
      </c>
      <c r="G111" s="4" t="s">
        <v>1307</v>
      </c>
      <c r="J111" s="4" t="s">
        <v>1912</v>
      </c>
    </row>
    <row r="112" spans="1:10">
      <c r="A112" s="4">
        <v>111</v>
      </c>
      <c r="B112" s="4" t="s">
        <v>1276</v>
      </c>
      <c r="C112" s="4" t="s">
        <v>87</v>
      </c>
      <c r="D112" s="4" t="s">
        <v>1678</v>
      </c>
      <c r="E112" s="4" t="s">
        <v>1679</v>
      </c>
      <c r="F112" s="4" t="s">
        <v>1680</v>
      </c>
      <c r="G112" s="4" t="s">
        <v>1596</v>
      </c>
      <c r="J112" s="4" t="s">
        <v>1912</v>
      </c>
    </row>
    <row r="113" spans="1:10">
      <c r="A113" s="4">
        <v>112</v>
      </c>
      <c r="B113" s="4" t="s">
        <v>1276</v>
      </c>
      <c r="C113" s="4" t="s">
        <v>87</v>
      </c>
      <c r="D113" s="4" t="s">
        <v>1681</v>
      </c>
      <c r="E113" s="4" t="s">
        <v>1682</v>
      </c>
      <c r="F113" s="4" t="s">
        <v>1683</v>
      </c>
      <c r="G113" s="4" t="s">
        <v>1684</v>
      </c>
      <c r="J113" s="4" t="s">
        <v>1912</v>
      </c>
    </row>
    <row r="114" spans="1:10">
      <c r="A114" s="4">
        <v>113</v>
      </c>
      <c r="B114" s="4" t="s">
        <v>1276</v>
      </c>
      <c r="C114" s="4" t="s">
        <v>87</v>
      </c>
      <c r="D114" s="4" t="s">
        <v>1685</v>
      </c>
      <c r="E114" s="4" t="s">
        <v>1686</v>
      </c>
      <c r="F114" s="4" t="s">
        <v>1687</v>
      </c>
      <c r="G114" s="4" t="s">
        <v>1684</v>
      </c>
      <c r="H114" s="4" t="s">
        <v>1688</v>
      </c>
      <c r="J114" s="4" t="s">
        <v>1912</v>
      </c>
    </row>
    <row r="115" spans="1:10">
      <c r="A115" s="4">
        <v>114</v>
      </c>
      <c r="B115" s="4" t="s">
        <v>1276</v>
      </c>
      <c r="C115" s="4" t="s">
        <v>87</v>
      </c>
      <c r="D115" s="4" t="s">
        <v>1689</v>
      </c>
      <c r="E115" s="4" t="s">
        <v>1690</v>
      </c>
      <c r="F115" s="4" t="s">
        <v>1691</v>
      </c>
      <c r="G115" s="4" t="s">
        <v>1472</v>
      </c>
      <c r="J115" s="4" t="s">
        <v>1912</v>
      </c>
    </row>
    <row r="116" spans="1:10">
      <c r="A116" s="4">
        <v>115</v>
      </c>
      <c r="B116" s="4" t="s">
        <v>1276</v>
      </c>
      <c r="C116" s="4" t="s">
        <v>87</v>
      </c>
      <c r="D116" s="4" t="s">
        <v>1692</v>
      </c>
      <c r="E116" s="4" t="s">
        <v>1693</v>
      </c>
      <c r="F116" s="4" t="s">
        <v>1694</v>
      </c>
      <c r="G116" s="4" t="s">
        <v>1684</v>
      </c>
      <c r="J116" s="4" t="s">
        <v>1912</v>
      </c>
    </row>
    <row r="117" spans="1:10">
      <c r="A117" s="4">
        <v>116</v>
      </c>
      <c r="B117" s="4" t="s">
        <v>1276</v>
      </c>
      <c r="C117" s="4" t="s">
        <v>87</v>
      </c>
      <c r="D117" s="4" t="s">
        <v>1695</v>
      </c>
      <c r="E117" s="4" t="s">
        <v>1696</v>
      </c>
      <c r="F117" s="4" t="s">
        <v>1697</v>
      </c>
      <c r="G117" s="4" t="s">
        <v>1476</v>
      </c>
      <c r="H117" s="4" t="s">
        <v>1698</v>
      </c>
      <c r="J117" s="4" t="s">
        <v>1912</v>
      </c>
    </row>
    <row r="118" spans="1:10">
      <c r="A118" s="4">
        <v>117</v>
      </c>
      <c r="B118" s="4" t="s">
        <v>1276</v>
      </c>
      <c r="C118" s="4" t="s">
        <v>87</v>
      </c>
      <c r="D118" s="4" t="s">
        <v>1699</v>
      </c>
      <c r="E118" s="4" t="s">
        <v>1700</v>
      </c>
      <c r="F118" s="4" t="s">
        <v>1701</v>
      </c>
      <c r="G118" s="4" t="s">
        <v>1569</v>
      </c>
      <c r="H118" s="4" t="s">
        <v>1702</v>
      </c>
      <c r="J118" s="4" t="s">
        <v>1912</v>
      </c>
    </row>
    <row r="119" spans="1:10">
      <c r="A119" s="4">
        <v>118</v>
      </c>
      <c r="B119" s="4" t="s">
        <v>1276</v>
      </c>
      <c r="C119" s="4" t="s">
        <v>87</v>
      </c>
      <c r="D119" s="4" t="s">
        <v>1703</v>
      </c>
      <c r="E119" s="4" t="s">
        <v>1704</v>
      </c>
      <c r="F119" s="4" t="s">
        <v>1705</v>
      </c>
      <c r="G119" s="4" t="s">
        <v>1330</v>
      </c>
      <c r="J119" s="4" t="s">
        <v>1912</v>
      </c>
    </row>
    <row r="120" spans="1:10">
      <c r="A120" s="4">
        <v>119</v>
      </c>
      <c r="B120" s="4" t="s">
        <v>1276</v>
      </c>
      <c r="C120" s="4" t="s">
        <v>87</v>
      </c>
      <c r="D120" s="4" t="s">
        <v>1706</v>
      </c>
      <c r="E120" s="4" t="s">
        <v>1707</v>
      </c>
      <c r="F120" s="4" t="s">
        <v>1708</v>
      </c>
      <c r="G120" s="4" t="s">
        <v>1414</v>
      </c>
      <c r="H120" s="4" t="s">
        <v>1709</v>
      </c>
      <c r="J120" s="4" t="s">
        <v>1912</v>
      </c>
    </row>
    <row r="121" spans="1:10">
      <c r="A121" s="4">
        <v>120</v>
      </c>
      <c r="B121" s="4" t="s">
        <v>1276</v>
      </c>
      <c r="C121" s="4" t="s">
        <v>87</v>
      </c>
      <c r="D121" s="4" t="s">
        <v>1710</v>
      </c>
      <c r="E121" s="4" t="s">
        <v>1711</v>
      </c>
      <c r="F121" s="4" t="s">
        <v>1712</v>
      </c>
      <c r="G121" s="4" t="s">
        <v>1330</v>
      </c>
      <c r="J121" s="4" t="s">
        <v>1912</v>
      </c>
    </row>
    <row r="122" spans="1:10">
      <c r="A122" s="4">
        <v>121</v>
      </c>
      <c r="B122" s="4" t="s">
        <v>1276</v>
      </c>
      <c r="C122" s="4" t="s">
        <v>87</v>
      </c>
      <c r="D122" s="4" t="s">
        <v>1713</v>
      </c>
      <c r="E122" s="4" t="s">
        <v>1714</v>
      </c>
      <c r="F122" s="4" t="s">
        <v>1715</v>
      </c>
      <c r="G122" s="4" t="s">
        <v>1330</v>
      </c>
      <c r="J122" s="4" t="s">
        <v>1912</v>
      </c>
    </row>
    <row r="123" spans="1:10">
      <c r="A123" s="4">
        <v>122</v>
      </c>
      <c r="B123" s="4" t="s">
        <v>1276</v>
      </c>
      <c r="C123" s="4" t="s">
        <v>87</v>
      </c>
      <c r="D123" s="4" t="s">
        <v>1716</v>
      </c>
      <c r="E123" s="4" t="s">
        <v>1717</v>
      </c>
      <c r="F123" s="4" t="s">
        <v>1718</v>
      </c>
      <c r="G123" s="4" t="s">
        <v>1386</v>
      </c>
      <c r="J123" s="4" t="s">
        <v>1912</v>
      </c>
    </row>
    <row r="124" spans="1:10">
      <c r="A124" s="4">
        <v>123</v>
      </c>
      <c r="B124" s="4" t="s">
        <v>1276</v>
      </c>
      <c r="C124" s="4" t="s">
        <v>87</v>
      </c>
      <c r="D124" s="4" t="s">
        <v>1719</v>
      </c>
      <c r="E124" s="4" t="s">
        <v>1720</v>
      </c>
      <c r="F124" s="4" t="s">
        <v>1721</v>
      </c>
      <c r="G124" s="4" t="s">
        <v>1326</v>
      </c>
      <c r="J124" s="4" t="s">
        <v>1912</v>
      </c>
    </row>
    <row r="125" spans="1:10">
      <c r="A125" s="4">
        <v>124</v>
      </c>
      <c r="B125" s="4" t="s">
        <v>1276</v>
      </c>
      <c r="C125" s="4" t="s">
        <v>87</v>
      </c>
      <c r="D125" s="4" t="s">
        <v>1722</v>
      </c>
      <c r="E125" s="4" t="s">
        <v>1723</v>
      </c>
      <c r="F125" s="4" t="s">
        <v>1724</v>
      </c>
      <c r="G125" s="4" t="s">
        <v>1295</v>
      </c>
      <c r="J125" s="4" t="s">
        <v>1912</v>
      </c>
    </row>
    <row r="126" spans="1:10">
      <c r="A126" s="4">
        <v>125</v>
      </c>
      <c r="B126" s="4" t="s">
        <v>1276</v>
      </c>
      <c r="C126" s="4" t="s">
        <v>87</v>
      </c>
      <c r="D126" s="4" t="s">
        <v>1725</v>
      </c>
      <c r="E126" s="4" t="s">
        <v>1726</v>
      </c>
      <c r="F126" s="4" t="s">
        <v>1727</v>
      </c>
      <c r="G126" s="4" t="s">
        <v>1684</v>
      </c>
      <c r="J126" s="4" t="s">
        <v>1912</v>
      </c>
    </row>
    <row r="127" spans="1:10">
      <c r="A127" s="4">
        <v>126</v>
      </c>
      <c r="B127" s="4" t="s">
        <v>1276</v>
      </c>
      <c r="C127" s="4" t="s">
        <v>87</v>
      </c>
      <c r="D127" s="4" t="s">
        <v>1728</v>
      </c>
      <c r="E127" s="4" t="s">
        <v>1729</v>
      </c>
      <c r="F127" s="4" t="s">
        <v>1730</v>
      </c>
      <c r="G127" s="4" t="s">
        <v>1554</v>
      </c>
      <c r="J127" s="4" t="s">
        <v>1912</v>
      </c>
    </row>
    <row r="128" spans="1:10">
      <c r="A128" s="4">
        <v>127</v>
      </c>
      <c r="B128" s="4" t="s">
        <v>1276</v>
      </c>
      <c r="C128" s="4" t="s">
        <v>87</v>
      </c>
      <c r="D128" s="4" t="s">
        <v>1731</v>
      </c>
      <c r="E128" s="4" t="s">
        <v>1732</v>
      </c>
      <c r="F128" s="4" t="s">
        <v>1733</v>
      </c>
      <c r="G128" s="4" t="s">
        <v>1538</v>
      </c>
      <c r="J128" s="4" t="s">
        <v>1912</v>
      </c>
    </row>
    <row r="129" spans="1:10">
      <c r="A129" s="4">
        <v>128</v>
      </c>
      <c r="B129" s="4" t="s">
        <v>1276</v>
      </c>
      <c r="C129" s="4" t="s">
        <v>87</v>
      </c>
      <c r="D129" s="4" t="s">
        <v>1734</v>
      </c>
      <c r="E129" s="4" t="s">
        <v>1735</v>
      </c>
      <c r="F129" s="4" t="s">
        <v>1736</v>
      </c>
      <c r="G129" s="4" t="s">
        <v>1330</v>
      </c>
      <c r="I129" s="4" t="s">
        <v>1447</v>
      </c>
      <c r="J129" s="4" t="s">
        <v>1912</v>
      </c>
    </row>
    <row r="130" spans="1:10">
      <c r="A130" s="4">
        <v>129</v>
      </c>
      <c r="B130" s="4" t="s">
        <v>1276</v>
      </c>
      <c r="C130" s="4" t="s">
        <v>87</v>
      </c>
      <c r="D130" s="4" t="s">
        <v>1737</v>
      </c>
      <c r="E130" s="4" t="s">
        <v>1738</v>
      </c>
      <c r="F130" s="4" t="s">
        <v>1739</v>
      </c>
      <c r="G130" s="4" t="s">
        <v>1374</v>
      </c>
      <c r="J130" s="4" t="s">
        <v>1912</v>
      </c>
    </row>
    <row r="131" spans="1:10">
      <c r="A131" s="4">
        <v>130</v>
      </c>
      <c r="B131" s="4" t="s">
        <v>1276</v>
      </c>
      <c r="C131" s="4" t="s">
        <v>87</v>
      </c>
      <c r="D131" s="4" t="s">
        <v>1740</v>
      </c>
      <c r="E131" s="4" t="s">
        <v>1741</v>
      </c>
      <c r="F131" s="4" t="s">
        <v>1742</v>
      </c>
      <c r="G131" s="4" t="s">
        <v>1743</v>
      </c>
      <c r="J131" s="4" t="s">
        <v>1912</v>
      </c>
    </row>
    <row r="132" spans="1:10">
      <c r="A132" s="4">
        <v>131</v>
      </c>
      <c r="B132" s="4" t="s">
        <v>1276</v>
      </c>
      <c r="C132" s="4" t="s">
        <v>87</v>
      </c>
      <c r="D132" s="4" t="s">
        <v>1744</v>
      </c>
      <c r="E132" s="4" t="s">
        <v>1745</v>
      </c>
      <c r="F132" s="4" t="s">
        <v>1746</v>
      </c>
      <c r="G132" s="4" t="s">
        <v>1576</v>
      </c>
      <c r="J132" s="4" t="s">
        <v>1912</v>
      </c>
    </row>
    <row r="133" spans="1:10">
      <c r="A133" s="4">
        <v>132</v>
      </c>
      <c r="B133" s="4" t="s">
        <v>1276</v>
      </c>
      <c r="C133" s="4" t="s">
        <v>87</v>
      </c>
      <c r="D133" s="4" t="s">
        <v>1747</v>
      </c>
      <c r="E133" s="4" t="s">
        <v>1748</v>
      </c>
      <c r="F133" s="4" t="s">
        <v>1749</v>
      </c>
      <c r="G133" s="4" t="s">
        <v>1382</v>
      </c>
      <c r="J133" s="4" t="s">
        <v>1912</v>
      </c>
    </row>
    <row r="134" spans="1:10">
      <c r="A134" s="4">
        <v>133</v>
      </c>
      <c r="B134" s="4" t="s">
        <v>1276</v>
      </c>
      <c r="C134" s="4" t="s">
        <v>87</v>
      </c>
      <c r="D134" s="4" t="s">
        <v>1750</v>
      </c>
      <c r="E134" s="4" t="s">
        <v>1751</v>
      </c>
      <c r="F134" s="4" t="s">
        <v>1752</v>
      </c>
      <c r="G134" s="4" t="s">
        <v>1418</v>
      </c>
      <c r="J134" s="4" t="s">
        <v>1912</v>
      </c>
    </row>
    <row r="135" spans="1:10">
      <c r="A135" s="4">
        <v>134</v>
      </c>
      <c r="B135" s="4" t="s">
        <v>1276</v>
      </c>
      <c r="C135" s="4" t="s">
        <v>87</v>
      </c>
      <c r="D135" s="4" t="s">
        <v>1753</v>
      </c>
      <c r="E135" s="4" t="s">
        <v>1754</v>
      </c>
      <c r="F135" s="4" t="s">
        <v>1755</v>
      </c>
      <c r="G135" s="4" t="s">
        <v>1366</v>
      </c>
      <c r="J135" s="4" t="s">
        <v>1912</v>
      </c>
    </row>
    <row r="136" spans="1:10">
      <c r="A136" s="4">
        <v>135</v>
      </c>
      <c r="B136" s="4" t="s">
        <v>1276</v>
      </c>
      <c r="C136" s="4" t="s">
        <v>87</v>
      </c>
      <c r="D136" s="4" t="s">
        <v>1756</v>
      </c>
      <c r="E136" s="4" t="s">
        <v>1757</v>
      </c>
      <c r="F136" s="4" t="s">
        <v>1758</v>
      </c>
      <c r="G136" s="4" t="s">
        <v>1759</v>
      </c>
      <c r="H136" s="4" t="s">
        <v>1760</v>
      </c>
      <c r="J136" s="4" t="s">
        <v>1912</v>
      </c>
    </row>
    <row r="137" spans="1:10">
      <c r="A137" s="4">
        <v>136</v>
      </c>
      <c r="B137" s="4" t="s">
        <v>1276</v>
      </c>
      <c r="C137" s="4" t="s">
        <v>87</v>
      </c>
      <c r="D137" s="4" t="s">
        <v>1761</v>
      </c>
      <c r="E137" s="4" t="s">
        <v>1762</v>
      </c>
      <c r="F137" s="4" t="s">
        <v>1763</v>
      </c>
      <c r="G137" s="4" t="s">
        <v>1436</v>
      </c>
      <c r="H137" s="4" t="s">
        <v>1764</v>
      </c>
      <c r="J137" s="4" t="s">
        <v>1912</v>
      </c>
    </row>
    <row r="138" spans="1:10">
      <c r="A138" s="4">
        <v>137</v>
      </c>
      <c r="B138" s="4" t="s">
        <v>1276</v>
      </c>
      <c r="C138" s="4" t="s">
        <v>87</v>
      </c>
      <c r="D138" s="4" t="s">
        <v>1765</v>
      </c>
      <c r="E138" s="4" t="s">
        <v>1766</v>
      </c>
      <c r="F138" s="4" t="s">
        <v>1767</v>
      </c>
      <c r="G138" s="4" t="s">
        <v>1330</v>
      </c>
      <c r="I138" s="4" t="s">
        <v>1768</v>
      </c>
      <c r="J138" s="4" t="s">
        <v>1912</v>
      </c>
    </row>
    <row r="139" spans="1:10">
      <c r="A139" s="4">
        <v>138</v>
      </c>
      <c r="B139" s="4" t="s">
        <v>1276</v>
      </c>
      <c r="C139" s="4" t="s">
        <v>87</v>
      </c>
      <c r="D139" s="4" t="s">
        <v>1769</v>
      </c>
      <c r="E139" s="4" t="s">
        <v>1770</v>
      </c>
      <c r="F139" s="4" t="s">
        <v>1771</v>
      </c>
      <c r="G139" s="4" t="s">
        <v>1432</v>
      </c>
      <c r="I139" s="4" t="s">
        <v>1772</v>
      </c>
      <c r="J139" s="4" t="s">
        <v>1912</v>
      </c>
    </row>
    <row r="140" spans="1:10">
      <c r="A140" s="4">
        <v>139</v>
      </c>
      <c r="B140" s="4" t="s">
        <v>1276</v>
      </c>
      <c r="C140" s="4" t="s">
        <v>87</v>
      </c>
      <c r="D140" s="4" t="s">
        <v>1773</v>
      </c>
      <c r="E140" s="4" t="s">
        <v>1774</v>
      </c>
      <c r="F140" s="4" t="s">
        <v>1775</v>
      </c>
      <c r="G140" s="4" t="s">
        <v>1569</v>
      </c>
      <c r="J140" s="4" t="s">
        <v>1912</v>
      </c>
    </row>
    <row r="141" spans="1:10">
      <c r="A141" s="4">
        <v>140</v>
      </c>
      <c r="B141" s="4" t="s">
        <v>1276</v>
      </c>
      <c r="C141" s="4" t="s">
        <v>87</v>
      </c>
      <c r="D141" s="4" t="s">
        <v>1776</v>
      </c>
      <c r="E141" s="4" t="s">
        <v>1777</v>
      </c>
      <c r="F141" s="4" t="s">
        <v>1778</v>
      </c>
      <c r="G141" s="4" t="s">
        <v>1330</v>
      </c>
      <c r="J141" s="4" t="s">
        <v>1912</v>
      </c>
    </row>
    <row r="142" spans="1:10">
      <c r="A142" s="4">
        <v>141</v>
      </c>
      <c r="B142" s="4" t="s">
        <v>1276</v>
      </c>
      <c r="C142" s="4" t="s">
        <v>87</v>
      </c>
      <c r="D142" s="4" t="s">
        <v>1779</v>
      </c>
      <c r="E142" s="4" t="s">
        <v>1780</v>
      </c>
      <c r="F142" s="4" t="s">
        <v>1781</v>
      </c>
      <c r="G142" s="4" t="s">
        <v>1782</v>
      </c>
      <c r="J142" s="4" t="s">
        <v>1912</v>
      </c>
    </row>
    <row r="143" spans="1:10">
      <c r="A143" s="4">
        <v>142</v>
      </c>
      <c r="B143" s="4" t="s">
        <v>1276</v>
      </c>
      <c r="C143" s="4" t="s">
        <v>87</v>
      </c>
      <c r="D143" s="4" t="s">
        <v>1783</v>
      </c>
      <c r="E143" s="4" t="s">
        <v>1784</v>
      </c>
      <c r="F143" s="4" t="s">
        <v>1785</v>
      </c>
      <c r="G143" s="4" t="s">
        <v>1569</v>
      </c>
      <c r="J143" s="4" t="s">
        <v>1912</v>
      </c>
    </row>
    <row r="144" spans="1:10">
      <c r="A144" s="4">
        <v>143</v>
      </c>
      <c r="B144" s="4" t="s">
        <v>1276</v>
      </c>
      <c r="C144" s="4" t="s">
        <v>87</v>
      </c>
      <c r="D144" s="4" t="s">
        <v>1786</v>
      </c>
      <c r="E144" s="4" t="s">
        <v>1787</v>
      </c>
      <c r="F144" s="4" t="s">
        <v>1788</v>
      </c>
      <c r="G144" s="4" t="s">
        <v>1307</v>
      </c>
      <c r="J144" s="4" t="s">
        <v>1912</v>
      </c>
    </row>
    <row r="145" spans="1:10">
      <c r="A145" s="4">
        <v>144</v>
      </c>
      <c r="B145" s="4" t="s">
        <v>1276</v>
      </c>
      <c r="C145" s="4" t="s">
        <v>87</v>
      </c>
      <c r="D145" s="4" t="s">
        <v>1789</v>
      </c>
      <c r="E145" s="4" t="s">
        <v>1790</v>
      </c>
      <c r="F145" s="4" t="s">
        <v>1791</v>
      </c>
      <c r="G145" s="4" t="s">
        <v>1792</v>
      </c>
      <c r="J145" s="4" t="s">
        <v>1912</v>
      </c>
    </row>
    <row r="146" spans="1:10">
      <c r="A146" s="4">
        <v>145</v>
      </c>
      <c r="B146" s="4" t="s">
        <v>1276</v>
      </c>
      <c r="C146" s="4" t="s">
        <v>87</v>
      </c>
      <c r="D146" s="4" t="s">
        <v>1793</v>
      </c>
      <c r="E146" s="4" t="s">
        <v>1794</v>
      </c>
      <c r="F146" s="4" t="s">
        <v>1795</v>
      </c>
      <c r="G146" s="4" t="s">
        <v>1476</v>
      </c>
      <c r="J146" s="4" t="s">
        <v>1912</v>
      </c>
    </row>
    <row r="147" spans="1:10">
      <c r="A147" s="4">
        <v>146</v>
      </c>
      <c r="B147" s="4" t="s">
        <v>1276</v>
      </c>
      <c r="C147" s="4" t="s">
        <v>87</v>
      </c>
      <c r="D147" s="4" t="s">
        <v>1796</v>
      </c>
      <c r="E147" s="4" t="s">
        <v>1797</v>
      </c>
      <c r="F147" s="4" t="s">
        <v>1798</v>
      </c>
      <c r="G147" s="4" t="s">
        <v>1288</v>
      </c>
      <c r="J147" s="4" t="s">
        <v>1912</v>
      </c>
    </row>
    <row r="148" spans="1:10">
      <c r="A148" s="4">
        <v>147</v>
      </c>
      <c r="B148" s="4" t="s">
        <v>1276</v>
      </c>
      <c r="C148" s="4" t="s">
        <v>87</v>
      </c>
      <c r="D148" s="4" t="s">
        <v>1799</v>
      </c>
      <c r="E148" s="4" t="s">
        <v>1800</v>
      </c>
      <c r="F148" s="4" t="s">
        <v>1801</v>
      </c>
      <c r="G148" s="4" t="s">
        <v>1802</v>
      </c>
      <c r="J148" s="4" t="s">
        <v>1912</v>
      </c>
    </row>
    <row r="149" spans="1:10">
      <c r="A149" s="4">
        <v>148</v>
      </c>
      <c r="B149" s="4" t="s">
        <v>1276</v>
      </c>
      <c r="C149" s="4" t="s">
        <v>87</v>
      </c>
      <c r="D149" s="4" t="s">
        <v>1803</v>
      </c>
      <c r="E149" s="4" t="s">
        <v>1804</v>
      </c>
      <c r="F149" s="4" t="s">
        <v>1805</v>
      </c>
      <c r="G149" s="4" t="s">
        <v>1596</v>
      </c>
      <c r="J149" s="4" t="s">
        <v>1912</v>
      </c>
    </row>
    <row r="150" spans="1:10">
      <c r="A150" s="4">
        <v>149</v>
      </c>
      <c r="B150" s="4" t="s">
        <v>1276</v>
      </c>
      <c r="C150" s="4" t="s">
        <v>87</v>
      </c>
      <c r="D150" s="4" t="s">
        <v>1806</v>
      </c>
      <c r="E150" s="4" t="s">
        <v>1807</v>
      </c>
      <c r="F150" s="4" t="s">
        <v>1808</v>
      </c>
      <c r="G150" s="4" t="s">
        <v>1809</v>
      </c>
      <c r="H150" s="4" t="s">
        <v>1810</v>
      </c>
      <c r="J150" s="4" t="s">
        <v>1912</v>
      </c>
    </row>
    <row r="151" spans="1:10">
      <c r="A151" s="4">
        <v>150</v>
      </c>
      <c r="B151" s="4" t="s">
        <v>1276</v>
      </c>
      <c r="C151" s="4" t="s">
        <v>87</v>
      </c>
      <c r="D151" s="4" t="s">
        <v>1811</v>
      </c>
      <c r="E151" s="4" t="s">
        <v>1812</v>
      </c>
      <c r="F151" s="4" t="s">
        <v>1813</v>
      </c>
      <c r="G151" s="4" t="s">
        <v>1307</v>
      </c>
      <c r="J151" s="4" t="s">
        <v>1912</v>
      </c>
    </row>
    <row r="152" spans="1:10">
      <c r="A152" s="4">
        <v>151</v>
      </c>
      <c r="B152" s="4" t="s">
        <v>1276</v>
      </c>
      <c r="C152" s="4" t="s">
        <v>87</v>
      </c>
      <c r="D152" s="4" t="s">
        <v>1814</v>
      </c>
      <c r="E152" s="4" t="s">
        <v>1815</v>
      </c>
      <c r="F152" s="4" t="s">
        <v>1816</v>
      </c>
      <c r="G152" s="4" t="s">
        <v>1330</v>
      </c>
      <c r="I152" s="4" t="s">
        <v>1817</v>
      </c>
      <c r="J152" s="4" t="s">
        <v>1912</v>
      </c>
    </row>
    <row r="153" spans="1:10">
      <c r="A153" s="4">
        <v>152</v>
      </c>
      <c r="B153" s="4" t="s">
        <v>1276</v>
      </c>
      <c r="C153" s="4" t="s">
        <v>87</v>
      </c>
      <c r="D153" s="4" t="s">
        <v>1818</v>
      </c>
      <c r="E153" s="4" t="s">
        <v>1819</v>
      </c>
      <c r="F153" s="4" t="s">
        <v>1820</v>
      </c>
      <c r="G153" s="4" t="s">
        <v>1821</v>
      </c>
      <c r="J153" s="4" t="s">
        <v>1912</v>
      </c>
    </row>
    <row r="154" spans="1:10">
      <c r="A154" s="4">
        <v>153</v>
      </c>
      <c r="B154" s="4" t="s">
        <v>1276</v>
      </c>
      <c r="C154" s="4" t="s">
        <v>87</v>
      </c>
      <c r="D154" s="4" t="s">
        <v>1822</v>
      </c>
      <c r="E154" s="4" t="s">
        <v>1823</v>
      </c>
      <c r="F154" s="4" t="s">
        <v>1824</v>
      </c>
      <c r="G154" s="4" t="s">
        <v>1386</v>
      </c>
      <c r="J154" s="4" t="s">
        <v>1912</v>
      </c>
    </row>
    <row r="155" spans="1:10">
      <c r="A155" s="4">
        <v>154</v>
      </c>
      <c r="B155" s="4" t="s">
        <v>1276</v>
      </c>
      <c r="C155" s="4" t="s">
        <v>87</v>
      </c>
      <c r="D155" s="4" t="s">
        <v>1825</v>
      </c>
      <c r="E155" s="4" t="s">
        <v>1826</v>
      </c>
      <c r="F155" s="4" t="s">
        <v>1827</v>
      </c>
      <c r="G155" s="4" t="s">
        <v>1390</v>
      </c>
      <c r="I155" s="4" t="s">
        <v>1828</v>
      </c>
      <c r="J155" s="4" t="s">
        <v>1912</v>
      </c>
    </row>
    <row r="156" spans="1:10">
      <c r="A156" s="4">
        <v>155</v>
      </c>
      <c r="B156" s="4" t="s">
        <v>1276</v>
      </c>
      <c r="C156" s="4" t="s">
        <v>87</v>
      </c>
      <c r="D156" s="4" t="s">
        <v>1829</v>
      </c>
      <c r="E156" s="4" t="s">
        <v>1830</v>
      </c>
      <c r="F156" s="4" t="s">
        <v>1831</v>
      </c>
      <c r="G156" s="4" t="s">
        <v>1580</v>
      </c>
      <c r="J156" s="4" t="s">
        <v>1912</v>
      </c>
    </row>
    <row r="157" spans="1:10">
      <c r="A157" s="4">
        <v>156</v>
      </c>
      <c r="B157" s="4" t="s">
        <v>1276</v>
      </c>
      <c r="C157" s="4" t="s">
        <v>87</v>
      </c>
      <c r="D157" s="4" t="s">
        <v>1832</v>
      </c>
      <c r="E157" s="4" t="s">
        <v>1833</v>
      </c>
      <c r="F157" s="4" t="s">
        <v>1834</v>
      </c>
      <c r="G157" s="4" t="s">
        <v>1576</v>
      </c>
      <c r="J157" s="4" t="s">
        <v>1912</v>
      </c>
    </row>
    <row r="158" spans="1:10">
      <c r="A158" s="4">
        <v>157</v>
      </c>
      <c r="B158" s="4" t="s">
        <v>1276</v>
      </c>
      <c r="C158" s="4" t="s">
        <v>87</v>
      </c>
      <c r="D158" s="4" t="s">
        <v>1835</v>
      </c>
      <c r="E158" s="4" t="s">
        <v>1836</v>
      </c>
      <c r="F158" s="4" t="s">
        <v>1837</v>
      </c>
      <c r="G158" s="4" t="s">
        <v>1576</v>
      </c>
      <c r="J158" s="4" t="s">
        <v>1912</v>
      </c>
    </row>
    <row r="159" spans="1:10">
      <c r="A159" s="4">
        <v>158</v>
      </c>
      <c r="B159" s="4" t="s">
        <v>1276</v>
      </c>
      <c r="C159" s="4" t="s">
        <v>87</v>
      </c>
      <c r="D159" s="4" t="s">
        <v>1838</v>
      </c>
      <c r="E159" s="4" t="s">
        <v>1839</v>
      </c>
      <c r="F159" s="4" t="s">
        <v>1840</v>
      </c>
      <c r="G159" s="4" t="s">
        <v>1330</v>
      </c>
      <c r="J159" s="4" t="s">
        <v>1912</v>
      </c>
    </row>
    <row r="160" spans="1:10">
      <c r="A160" s="4">
        <v>159</v>
      </c>
      <c r="B160" s="4" t="s">
        <v>1276</v>
      </c>
      <c r="C160" s="4" t="s">
        <v>87</v>
      </c>
      <c r="D160" s="4" t="s">
        <v>1841</v>
      </c>
      <c r="E160" s="4" t="s">
        <v>1842</v>
      </c>
      <c r="F160" s="4" t="s">
        <v>1843</v>
      </c>
      <c r="G160" s="4" t="s">
        <v>1330</v>
      </c>
      <c r="J160" s="4" t="s">
        <v>1912</v>
      </c>
    </row>
    <row r="161" spans="1:10">
      <c r="A161" s="4">
        <v>160</v>
      </c>
      <c r="B161" s="4" t="s">
        <v>1276</v>
      </c>
      <c r="C161" s="4" t="s">
        <v>87</v>
      </c>
      <c r="D161" s="4" t="s">
        <v>1844</v>
      </c>
      <c r="E161" s="4" t="s">
        <v>1845</v>
      </c>
      <c r="F161" s="4" t="s">
        <v>1846</v>
      </c>
      <c r="G161" s="4" t="s">
        <v>1303</v>
      </c>
      <c r="J161" s="4" t="s">
        <v>1912</v>
      </c>
    </row>
    <row r="162" spans="1:10">
      <c r="A162" s="4">
        <v>161</v>
      </c>
      <c r="B162" s="4" t="s">
        <v>1276</v>
      </c>
      <c r="C162" s="4" t="s">
        <v>87</v>
      </c>
      <c r="D162" s="4" t="s">
        <v>1847</v>
      </c>
      <c r="E162" s="4" t="s">
        <v>1848</v>
      </c>
      <c r="F162" s="4" t="s">
        <v>1849</v>
      </c>
      <c r="G162" s="4" t="s">
        <v>1330</v>
      </c>
      <c r="J162" s="4" t="s">
        <v>1912</v>
      </c>
    </row>
    <row r="163" spans="1:10">
      <c r="A163" s="4">
        <v>162</v>
      </c>
      <c r="B163" s="4" t="s">
        <v>1276</v>
      </c>
      <c r="C163" s="4" t="s">
        <v>87</v>
      </c>
      <c r="D163" s="4" t="s">
        <v>1850</v>
      </c>
      <c r="E163" s="4" t="s">
        <v>1851</v>
      </c>
      <c r="F163" s="4" t="s">
        <v>1852</v>
      </c>
      <c r="G163" s="4" t="s">
        <v>1288</v>
      </c>
      <c r="I163" s="4" t="s">
        <v>1375</v>
      </c>
      <c r="J163" s="4" t="s">
        <v>1912</v>
      </c>
    </row>
    <row r="164" spans="1:10">
      <c r="A164" s="4">
        <v>163</v>
      </c>
      <c r="B164" s="4" t="s">
        <v>1276</v>
      </c>
      <c r="C164" s="4" t="s">
        <v>87</v>
      </c>
      <c r="D164" s="4" t="s">
        <v>1853</v>
      </c>
      <c r="E164" s="4" t="s">
        <v>1854</v>
      </c>
      <c r="F164" s="4" t="s">
        <v>1855</v>
      </c>
      <c r="G164" s="4" t="s">
        <v>1330</v>
      </c>
      <c r="H164" s="4" t="s">
        <v>1856</v>
      </c>
      <c r="J164" s="4" t="s">
        <v>1912</v>
      </c>
    </row>
    <row r="165" spans="1:10">
      <c r="A165" s="4">
        <v>164</v>
      </c>
      <c r="B165" s="4" t="s">
        <v>1276</v>
      </c>
      <c r="C165" s="4" t="s">
        <v>87</v>
      </c>
      <c r="D165" s="4" t="s">
        <v>1857</v>
      </c>
      <c r="E165" s="4" t="s">
        <v>1858</v>
      </c>
      <c r="F165" s="4" t="s">
        <v>1859</v>
      </c>
      <c r="G165" s="4" t="s">
        <v>1295</v>
      </c>
      <c r="J165" s="4" t="s">
        <v>1912</v>
      </c>
    </row>
    <row r="166" spans="1:10">
      <c r="A166" s="4">
        <v>165</v>
      </c>
      <c r="B166" s="4" t="s">
        <v>1276</v>
      </c>
      <c r="C166" s="4" t="s">
        <v>87</v>
      </c>
      <c r="D166" s="4" t="s">
        <v>1860</v>
      </c>
      <c r="E166" s="4" t="s">
        <v>1861</v>
      </c>
      <c r="F166" s="4" t="s">
        <v>1862</v>
      </c>
      <c r="G166" s="4" t="s">
        <v>1484</v>
      </c>
      <c r="I166" s="4" t="s">
        <v>1863</v>
      </c>
      <c r="J166" s="4" t="s">
        <v>1912</v>
      </c>
    </row>
    <row r="167" spans="1:10">
      <c r="A167" s="4">
        <v>166</v>
      </c>
      <c r="B167" s="4" t="s">
        <v>1276</v>
      </c>
      <c r="C167" s="4" t="s">
        <v>87</v>
      </c>
      <c r="D167" s="4" t="s">
        <v>1864</v>
      </c>
      <c r="E167" s="4" t="s">
        <v>1865</v>
      </c>
      <c r="F167" s="4" t="s">
        <v>1866</v>
      </c>
      <c r="G167" s="4" t="s">
        <v>1651</v>
      </c>
      <c r="J167" s="4" t="s">
        <v>1912</v>
      </c>
    </row>
    <row r="168" spans="1:10">
      <c r="A168" s="4">
        <v>167</v>
      </c>
      <c r="B168" s="4" t="s">
        <v>1276</v>
      </c>
      <c r="C168" s="4" t="s">
        <v>87</v>
      </c>
      <c r="D168" s="4" t="s">
        <v>1867</v>
      </c>
      <c r="E168" s="4" t="s">
        <v>1868</v>
      </c>
      <c r="F168" s="4" t="s">
        <v>1869</v>
      </c>
      <c r="G168" s="4" t="s">
        <v>1651</v>
      </c>
      <c r="J168" s="4" t="s">
        <v>1912</v>
      </c>
    </row>
    <row r="169" spans="1:10">
      <c r="A169" s="4">
        <v>168</v>
      </c>
      <c r="B169" s="4" t="s">
        <v>1276</v>
      </c>
      <c r="C169" s="4" t="s">
        <v>87</v>
      </c>
      <c r="D169" s="4" t="s">
        <v>1870</v>
      </c>
      <c r="E169" s="4" t="s">
        <v>1871</v>
      </c>
      <c r="F169" s="4" t="s">
        <v>1872</v>
      </c>
      <c r="G169" s="4" t="s">
        <v>1330</v>
      </c>
      <c r="H169" s="4" t="s">
        <v>1873</v>
      </c>
      <c r="J169" s="4" t="s">
        <v>1912</v>
      </c>
    </row>
    <row r="170" spans="1:10">
      <c r="A170" s="4">
        <v>169</v>
      </c>
      <c r="B170" s="4" t="s">
        <v>1276</v>
      </c>
      <c r="C170" s="4" t="s">
        <v>87</v>
      </c>
      <c r="D170" s="4" t="s">
        <v>1874</v>
      </c>
      <c r="E170" s="4" t="s">
        <v>1875</v>
      </c>
      <c r="F170" s="4" t="s">
        <v>1298</v>
      </c>
      <c r="G170" s="4" t="s">
        <v>1876</v>
      </c>
      <c r="J170" s="4" t="s">
        <v>1912</v>
      </c>
    </row>
    <row r="171" spans="1:10">
      <c r="A171" s="4">
        <v>170</v>
      </c>
      <c r="B171" s="4" t="s">
        <v>1276</v>
      </c>
      <c r="C171" s="4" t="s">
        <v>87</v>
      </c>
      <c r="D171" s="4" t="s">
        <v>1877</v>
      </c>
      <c r="E171" s="4" t="s">
        <v>1878</v>
      </c>
      <c r="F171" s="4" t="s">
        <v>1879</v>
      </c>
      <c r="G171" s="4" t="s">
        <v>1280</v>
      </c>
      <c r="H171" s="4" t="s">
        <v>1880</v>
      </c>
      <c r="J171" s="4" t="s">
        <v>1912</v>
      </c>
    </row>
    <row r="172" spans="1:10">
      <c r="A172" s="4">
        <v>171</v>
      </c>
      <c r="B172" s="4" t="s">
        <v>1276</v>
      </c>
      <c r="C172" s="4" t="s">
        <v>87</v>
      </c>
      <c r="D172" s="4" t="s">
        <v>1881</v>
      </c>
      <c r="E172" s="4" t="s">
        <v>1882</v>
      </c>
      <c r="F172" s="4" t="s">
        <v>1883</v>
      </c>
      <c r="G172" s="4" t="s">
        <v>1484</v>
      </c>
      <c r="J172" s="4" t="s">
        <v>1912</v>
      </c>
    </row>
    <row r="173" spans="1:10">
      <c r="A173" s="4">
        <v>172</v>
      </c>
      <c r="B173" s="4" t="s">
        <v>1276</v>
      </c>
      <c r="C173" s="4" t="s">
        <v>87</v>
      </c>
      <c r="D173" s="4" t="s">
        <v>1884</v>
      </c>
      <c r="E173" s="4" t="s">
        <v>1885</v>
      </c>
      <c r="F173" s="4" t="s">
        <v>1886</v>
      </c>
      <c r="G173" s="4" t="s">
        <v>1876</v>
      </c>
      <c r="J173" s="4" t="s">
        <v>1912</v>
      </c>
    </row>
    <row r="174" spans="1:10">
      <c r="A174" s="4">
        <v>173</v>
      </c>
      <c r="B174" s="4" t="s">
        <v>1276</v>
      </c>
      <c r="C174" s="4" t="s">
        <v>87</v>
      </c>
      <c r="D174" s="4" t="s">
        <v>1887</v>
      </c>
      <c r="E174" s="4" t="s">
        <v>1885</v>
      </c>
      <c r="F174" s="4" t="s">
        <v>1886</v>
      </c>
      <c r="G174" s="4" t="s">
        <v>1888</v>
      </c>
      <c r="J174" s="4" t="s">
        <v>1912</v>
      </c>
    </row>
    <row r="175" spans="1:10">
      <c r="A175" s="4">
        <v>174</v>
      </c>
      <c r="B175" s="4" t="s">
        <v>1276</v>
      </c>
      <c r="C175" s="4" t="s">
        <v>87</v>
      </c>
      <c r="D175" s="4" t="s">
        <v>1889</v>
      </c>
      <c r="E175" s="4" t="s">
        <v>1890</v>
      </c>
      <c r="F175" s="4" t="s">
        <v>1891</v>
      </c>
      <c r="G175" s="4" t="s">
        <v>1451</v>
      </c>
      <c r="J175" s="4" t="s">
        <v>1912</v>
      </c>
    </row>
    <row r="176" spans="1:10">
      <c r="A176" s="4">
        <v>175</v>
      </c>
      <c r="B176" s="4" t="s">
        <v>1276</v>
      </c>
      <c r="C176" s="4" t="s">
        <v>87</v>
      </c>
      <c r="D176" s="4" t="s">
        <v>1892</v>
      </c>
      <c r="E176" s="4" t="s">
        <v>1893</v>
      </c>
      <c r="F176" s="4" t="s">
        <v>1894</v>
      </c>
      <c r="G176" s="4" t="s">
        <v>1895</v>
      </c>
      <c r="J176" s="4" t="s">
        <v>1912</v>
      </c>
    </row>
    <row r="177" spans="1:10">
      <c r="A177" s="4">
        <v>176</v>
      </c>
      <c r="B177" s="4" t="s">
        <v>1276</v>
      </c>
      <c r="C177" s="4" t="s">
        <v>87</v>
      </c>
      <c r="D177" s="4" t="s">
        <v>1896</v>
      </c>
      <c r="E177" s="4" t="s">
        <v>1897</v>
      </c>
      <c r="F177" s="4" t="s">
        <v>1898</v>
      </c>
      <c r="G177" s="4" t="s">
        <v>1484</v>
      </c>
      <c r="H177" s="4" t="s">
        <v>1899</v>
      </c>
      <c r="J177" s="4" t="s">
        <v>1912</v>
      </c>
    </row>
    <row r="178" spans="1:10">
      <c r="A178" s="4">
        <v>177</v>
      </c>
      <c r="B178" s="4" t="s">
        <v>1276</v>
      </c>
      <c r="C178" s="4" t="s">
        <v>87</v>
      </c>
      <c r="D178" s="4" t="s">
        <v>1900</v>
      </c>
      <c r="E178" s="4" t="s">
        <v>1901</v>
      </c>
      <c r="F178" s="4" t="s">
        <v>1902</v>
      </c>
      <c r="G178" s="4" t="s">
        <v>1903</v>
      </c>
      <c r="J178" s="4" t="s">
        <v>1912</v>
      </c>
    </row>
    <row r="179" spans="1:10">
      <c r="A179" s="4">
        <v>178</v>
      </c>
      <c r="B179" s="4" t="s">
        <v>1276</v>
      </c>
      <c r="C179" s="4" t="s">
        <v>87</v>
      </c>
      <c r="D179" s="4" t="s">
        <v>1904</v>
      </c>
      <c r="E179" s="4" t="s">
        <v>1905</v>
      </c>
      <c r="F179" s="4" t="s">
        <v>1906</v>
      </c>
      <c r="G179" s="4" t="s">
        <v>1907</v>
      </c>
      <c r="J179" s="4" t="s">
        <v>1912</v>
      </c>
    </row>
    <row r="180" spans="1:10">
      <c r="A180" s="4">
        <v>179</v>
      </c>
      <c r="B180" s="4" t="s">
        <v>1276</v>
      </c>
      <c r="C180" s="4" t="s">
        <v>87</v>
      </c>
      <c r="D180" s="4" t="s">
        <v>1908</v>
      </c>
      <c r="E180" s="4" t="s">
        <v>1909</v>
      </c>
      <c r="F180" s="4" t="s">
        <v>1910</v>
      </c>
      <c r="G180" s="4" t="s">
        <v>1911</v>
      </c>
      <c r="J180" s="4" t="s">
        <v>1912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93"/>
  <sheetViews>
    <sheetView showGridLines="0" zoomScaleNormal="100" workbookViewId="0"/>
  </sheetViews>
  <sheetFormatPr defaultRowHeight="11.25"/>
  <cols>
    <col min="1" max="1" width="9.140625" style="821"/>
  </cols>
  <sheetData>
    <row r="1" spans="1:4">
      <c r="A1" s="821" t="s">
        <v>1262</v>
      </c>
      <c r="B1" s="821" t="s">
        <v>477</v>
      </c>
      <c r="C1" s="821" t="s">
        <v>478</v>
      </c>
      <c r="D1" s="821" t="s">
        <v>1261</v>
      </c>
    </row>
    <row r="2" spans="1:4">
      <c r="A2" s="821">
        <v>1</v>
      </c>
      <c r="B2" s="821" t="s">
        <v>710</v>
      </c>
      <c r="C2" s="821" t="s">
        <v>710</v>
      </c>
      <c r="D2" s="821" t="s">
        <v>711</v>
      </c>
    </row>
    <row r="3" spans="1:4">
      <c r="A3" s="821">
        <v>2</v>
      </c>
      <c r="B3" s="821" t="s">
        <v>710</v>
      </c>
      <c r="C3" s="821" t="s">
        <v>712</v>
      </c>
      <c r="D3" s="821" t="s">
        <v>713</v>
      </c>
    </row>
    <row r="4" spans="1:4">
      <c r="A4" s="821">
        <v>3</v>
      </c>
      <c r="B4" s="821" t="s">
        <v>710</v>
      </c>
      <c r="C4" s="821" t="s">
        <v>714</v>
      </c>
      <c r="D4" s="821" t="s">
        <v>715</v>
      </c>
    </row>
    <row r="5" spans="1:4">
      <c r="A5" s="821">
        <v>4</v>
      </c>
      <c r="B5" s="821" t="s">
        <v>710</v>
      </c>
      <c r="C5" s="821" t="s">
        <v>716</v>
      </c>
      <c r="D5" s="821" t="s">
        <v>717</v>
      </c>
    </row>
    <row r="6" spans="1:4">
      <c r="A6" s="821">
        <v>5</v>
      </c>
      <c r="B6" s="821" t="s">
        <v>710</v>
      </c>
      <c r="C6" s="821" t="s">
        <v>718</v>
      </c>
      <c r="D6" s="821" t="s">
        <v>719</v>
      </c>
    </row>
    <row r="7" spans="1:4">
      <c r="A7" s="821">
        <v>6</v>
      </c>
      <c r="B7" s="821" t="s">
        <v>710</v>
      </c>
      <c r="C7" s="821" t="s">
        <v>720</v>
      </c>
      <c r="D7" s="821" t="s">
        <v>721</v>
      </c>
    </row>
    <row r="8" spans="1:4">
      <c r="A8" s="821">
        <v>7</v>
      </c>
      <c r="B8" s="821" t="s">
        <v>710</v>
      </c>
      <c r="C8" s="821" t="s">
        <v>722</v>
      </c>
      <c r="D8" s="821" t="s">
        <v>723</v>
      </c>
    </row>
    <row r="9" spans="1:4">
      <c r="A9" s="821">
        <v>8</v>
      </c>
      <c r="B9" s="821" t="s">
        <v>710</v>
      </c>
      <c r="C9" s="821" t="s">
        <v>724</v>
      </c>
      <c r="D9" s="821" t="s">
        <v>725</v>
      </c>
    </row>
    <row r="10" spans="1:4">
      <c r="A10" s="821">
        <v>9</v>
      </c>
      <c r="B10" s="821" t="s">
        <v>710</v>
      </c>
      <c r="C10" s="821" t="s">
        <v>726</v>
      </c>
      <c r="D10" s="821" t="s">
        <v>727</v>
      </c>
    </row>
    <row r="11" spans="1:4">
      <c r="A11" s="821">
        <v>10</v>
      </c>
      <c r="B11" s="821" t="s">
        <v>728</v>
      </c>
      <c r="C11" s="821" t="s">
        <v>730</v>
      </c>
      <c r="D11" s="821" t="s">
        <v>731</v>
      </c>
    </row>
    <row r="12" spans="1:4">
      <c r="A12" s="821">
        <v>11</v>
      </c>
      <c r="B12" s="821" t="s">
        <v>728</v>
      </c>
      <c r="C12" s="821" t="s">
        <v>728</v>
      </c>
      <c r="D12" s="821" t="s">
        <v>729</v>
      </c>
    </row>
    <row r="13" spans="1:4">
      <c r="A13" s="821">
        <v>12</v>
      </c>
      <c r="B13" s="821" t="s">
        <v>728</v>
      </c>
      <c r="C13" s="821" t="s">
        <v>732</v>
      </c>
      <c r="D13" s="821" t="s">
        <v>733</v>
      </c>
    </row>
    <row r="14" spans="1:4">
      <c r="A14" s="821">
        <v>13</v>
      </c>
      <c r="B14" s="821" t="s">
        <v>728</v>
      </c>
      <c r="C14" s="821" t="s">
        <v>734</v>
      </c>
      <c r="D14" s="821" t="s">
        <v>735</v>
      </c>
    </row>
    <row r="15" spans="1:4">
      <c r="A15" s="821">
        <v>14</v>
      </c>
      <c r="B15" s="821" t="s">
        <v>728</v>
      </c>
      <c r="C15" s="821" t="s">
        <v>736</v>
      </c>
      <c r="D15" s="821" t="s">
        <v>737</v>
      </c>
    </row>
    <row r="16" spans="1:4">
      <c r="A16" s="821">
        <v>15</v>
      </c>
      <c r="B16" s="821" t="s">
        <v>728</v>
      </c>
      <c r="C16" s="821" t="s">
        <v>738</v>
      </c>
      <c r="D16" s="821" t="s">
        <v>739</v>
      </c>
    </row>
    <row r="17" spans="1:4">
      <c r="A17" s="821">
        <v>16</v>
      </c>
      <c r="B17" s="821" t="s">
        <v>728</v>
      </c>
      <c r="C17" s="821" t="s">
        <v>740</v>
      </c>
      <c r="D17" s="821" t="s">
        <v>741</v>
      </c>
    </row>
    <row r="18" spans="1:4">
      <c r="A18" s="821">
        <v>17</v>
      </c>
      <c r="B18" s="821" t="s">
        <v>728</v>
      </c>
      <c r="C18" s="821" t="s">
        <v>742</v>
      </c>
      <c r="D18" s="821" t="s">
        <v>743</v>
      </c>
    </row>
    <row r="19" spans="1:4">
      <c r="A19" s="821">
        <v>18</v>
      </c>
      <c r="B19" s="821" t="s">
        <v>728</v>
      </c>
      <c r="C19" s="821" t="s">
        <v>744</v>
      </c>
      <c r="D19" s="821" t="s">
        <v>745</v>
      </c>
    </row>
    <row r="20" spans="1:4">
      <c r="A20" s="821">
        <v>19</v>
      </c>
      <c r="B20" s="821" t="s">
        <v>728</v>
      </c>
      <c r="C20" s="821" t="s">
        <v>746</v>
      </c>
      <c r="D20" s="821" t="s">
        <v>747</v>
      </c>
    </row>
    <row r="21" spans="1:4">
      <c r="A21" s="821">
        <v>20</v>
      </c>
      <c r="B21" s="821" t="s">
        <v>728</v>
      </c>
      <c r="C21" s="821" t="s">
        <v>748</v>
      </c>
      <c r="D21" s="821" t="s">
        <v>749</v>
      </c>
    </row>
    <row r="22" spans="1:4">
      <c r="A22" s="821">
        <v>21</v>
      </c>
      <c r="B22" s="821" t="s">
        <v>728</v>
      </c>
      <c r="C22" s="821" t="s">
        <v>750</v>
      </c>
      <c r="D22" s="821" t="s">
        <v>751</v>
      </c>
    </row>
    <row r="23" spans="1:4">
      <c r="A23" s="821">
        <v>22</v>
      </c>
      <c r="B23" s="821" t="s">
        <v>728</v>
      </c>
      <c r="C23" s="821" t="s">
        <v>752</v>
      </c>
      <c r="D23" s="821" t="s">
        <v>753</v>
      </c>
    </row>
    <row r="24" spans="1:4">
      <c r="A24" s="821">
        <v>23</v>
      </c>
      <c r="B24" s="821" t="s">
        <v>728</v>
      </c>
      <c r="C24" s="821" t="s">
        <v>754</v>
      </c>
      <c r="D24" s="821" t="s">
        <v>755</v>
      </c>
    </row>
    <row r="25" spans="1:4">
      <c r="A25" s="821">
        <v>24</v>
      </c>
      <c r="B25" s="821" t="s">
        <v>756</v>
      </c>
      <c r="C25" s="821" t="s">
        <v>756</v>
      </c>
      <c r="D25" s="821" t="s">
        <v>757</v>
      </c>
    </row>
    <row r="26" spans="1:4">
      <c r="A26" s="821">
        <v>25</v>
      </c>
      <c r="B26" s="821" t="s">
        <v>1914</v>
      </c>
      <c r="C26" s="821" t="s">
        <v>1914</v>
      </c>
      <c r="D26" s="821" t="s">
        <v>1915</v>
      </c>
    </row>
    <row r="27" spans="1:4">
      <c r="A27" s="821">
        <v>26</v>
      </c>
      <c r="B27" s="821" t="s">
        <v>1914</v>
      </c>
      <c r="C27" s="821" t="s">
        <v>1916</v>
      </c>
      <c r="D27" s="821" t="s">
        <v>1917</v>
      </c>
    </row>
    <row r="28" spans="1:4">
      <c r="A28" s="821">
        <v>27</v>
      </c>
      <c r="B28" s="821" t="s">
        <v>1914</v>
      </c>
      <c r="C28" s="821" t="s">
        <v>1918</v>
      </c>
      <c r="D28" s="821" t="s">
        <v>1919</v>
      </c>
    </row>
    <row r="29" spans="1:4">
      <c r="A29" s="821">
        <v>28</v>
      </c>
      <c r="B29" s="821" t="s">
        <v>1914</v>
      </c>
      <c r="C29" s="821" t="s">
        <v>1920</v>
      </c>
      <c r="D29" s="821" t="s">
        <v>1921</v>
      </c>
    </row>
    <row r="30" spans="1:4">
      <c r="A30" s="821">
        <v>29</v>
      </c>
      <c r="B30" s="821" t="s">
        <v>1914</v>
      </c>
      <c r="C30" s="821" t="s">
        <v>1922</v>
      </c>
      <c r="D30" s="821" t="s">
        <v>1923</v>
      </c>
    </row>
    <row r="31" spans="1:4">
      <c r="A31" s="821">
        <v>30</v>
      </c>
      <c r="B31" s="821" t="s">
        <v>1914</v>
      </c>
      <c r="C31" s="821" t="s">
        <v>1924</v>
      </c>
      <c r="D31" s="821" t="s">
        <v>1925</v>
      </c>
    </row>
    <row r="32" spans="1:4">
      <c r="A32" s="821">
        <v>31</v>
      </c>
      <c r="B32" s="821" t="s">
        <v>1914</v>
      </c>
      <c r="C32" s="821" t="s">
        <v>1926</v>
      </c>
      <c r="D32" s="821" t="s">
        <v>1927</v>
      </c>
    </row>
    <row r="33" spans="1:4">
      <c r="A33" s="821">
        <v>32</v>
      </c>
      <c r="B33" s="821" t="s">
        <v>1914</v>
      </c>
      <c r="C33" s="821" t="s">
        <v>1928</v>
      </c>
      <c r="D33" s="821" t="s">
        <v>1929</v>
      </c>
    </row>
    <row r="34" spans="1:4">
      <c r="A34" s="821">
        <v>33</v>
      </c>
      <c r="B34" s="821" t="s">
        <v>758</v>
      </c>
      <c r="C34" s="821" t="s">
        <v>758</v>
      </c>
      <c r="D34" s="821" t="s">
        <v>759</v>
      </c>
    </row>
    <row r="35" spans="1:4">
      <c r="A35" s="821">
        <v>34</v>
      </c>
      <c r="B35" s="821" t="s">
        <v>1930</v>
      </c>
      <c r="C35" s="821" t="s">
        <v>1932</v>
      </c>
      <c r="D35" s="821" t="s">
        <v>1933</v>
      </c>
    </row>
    <row r="36" spans="1:4">
      <c r="A36" s="821">
        <v>35</v>
      </c>
      <c r="B36" s="821" t="s">
        <v>1930</v>
      </c>
      <c r="C36" s="821" t="s">
        <v>1930</v>
      </c>
      <c r="D36" s="821" t="s">
        <v>1931</v>
      </c>
    </row>
    <row r="37" spans="1:4">
      <c r="A37" s="821">
        <v>36</v>
      </c>
      <c r="B37" s="821" t="s">
        <v>1930</v>
      </c>
      <c r="C37" s="821" t="s">
        <v>1934</v>
      </c>
      <c r="D37" s="821" t="s">
        <v>1935</v>
      </c>
    </row>
    <row r="38" spans="1:4">
      <c r="A38" s="821">
        <v>37</v>
      </c>
      <c r="B38" s="821" t="s">
        <v>1930</v>
      </c>
      <c r="C38" s="821" t="s">
        <v>1936</v>
      </c>
      <c r="D38" s="821" t="s">
        <v>1937</v>
      </c>
    </row>
    <row r="39" spans="1:4">
      <c r="A39" s="821">
        <v>38</v>
      </c>
      <c r="B39" s="821" t="s">
        <v>1930</v>
      </c>
      <c r="C39" s="821" t="s">
        <v>1938</v>
      </c>
      <c r="D39" s="821" t="s">
        <v>1939</v>
      </c>
    </row>
    <row r="40" spans="1:4">
      <c r="A40" s="821">
        <v>39</v>
      </c>
      <c r="B40" s="821" t="s">
        <v>1930</v>
      </c>
      <c r="C40" s="821" t="s">
        <v>1940</v>
      </c>
      <c r="D40" s="821" t="s">
        <v>1941</v>
      </c>
    </row>
    <row r="41" spans="1:4">
      <c r="A41" s="821">
        <v>40</v>
      </c>
      <c r="B41" s="821" t="s">
        <v>1930</v>
      </c>
      <c r="C41" s="821" t="s">
        <v>1942</v>
      </c>
      <c r="D41" s="821" t="s">
        <v>1943</v>
      </c>
    </row>
    <row r="42" spans="1:4">
      <c r="A42" s="821">
        <v>41</v>
      </c>
      <c r="B42" s="821" t="s">
        <v>1930</v>
      </c>
      <c r="C42" s="821" t="s">
        <v>1944</v>
      </c>
      <c r="D42" s="821" t="s">
        <v>1945</v>
      </c>
    </row>
    <row r="43" spans="1:4">
      <c r="A43" s="821">
        <v>42</v>
      </c>
      <c r="B43" s="821" t="s">
        <v>1930</v>
      </c>
      <c r="C43" s="821" t="s">
        <v>1946</v>
      </c>
      <c r="D43" s="821" t="s">
        <v>1947</v>
      </c>
    </row>
    <row r="44" spans="1:4">
      <c r="A44" s="821">
        <v>43</v>
      </c>
      <c r="B44" s="821" t="s">
        <v>760</v>
      </c>
      <c r="C44" s="821" t="s">
        <v>760</v>
      </c>
      <c r="D44" s="821" t="s">
        <v>761</v>
      </c>
    </row>
    <row r="45" spans="1:4">
      <c r="A45" s="821">
        <v>44</v>
      </c>
      <c r="B45" s="821" t="s">
        <v>760</v>
      </c>
      <c r="C45" s="821" t="s">
        <v>762</v>
      </c>
      <c r="D45" s="821" t="s">
        <v>763</v>
      </c>
    </row>
    <row r="46" spans="1:4">
      <c r="A46" s="821">
        <v>45</v>
      </c>
      <c r="B46" s="821" t="s">
        <v>760</v>
      </c>
      <c r="C46" s="821" t="s">
        <v>764</v>
      </c>
      <c r="D46" s="821" t="s">
        <v>765</v>
      </c>
    </row>
    <row r="47" spans="1:4">
      <c r="A47" s="821">
        <v>46</v>
      </c>
      <c r="B47" s="821" t="s">
        <v>760</v>
      </c>
      <c r="C47" s="821" t="s">
        <v>766</v>
      </c>
      <c r="D47" s="821" t="s">
        <v>767</v>
      </c>
    </row>
    <row r="48" spans="1:4">
      <c r="A48" s="821">
        <v>47</v>
      </c>
      <c r="B48" s="821" t="s">
        <v>760</v>
      </c>
      <c r="C48" s="821" t="s">
        <v>768</v>
      </c>
      <c r="D48" s="821" t="s">
        <v>769</v>
      </c>
    </row>
    <row r="49" spans="1:4">
      <c r="A49" s="821">
        <v>48</v>
      </c>
      <c r="B49" s="821" t="s">
        <v>760</v>
      </c>
      <c r="C49" s="821" t="s">
        <v>770</v>
      </c>
      <c r="D49" s="821" t="s">
        <v>771</v>
      </c>
    </row>
    <row r="50" spans="1:4">
      <c r="A50" s="821">
        <v>49</v>
      </c>
      <c r="B50" s="821" t="s">
        <v>760</v>
      </c>
      <c r="C50" s="821" t="s">
        <v>772</v>
      </c>
      <c r="D50" s="821" t="s">
        <v>773</v>
      </c>
    </row>
    <row r="51" spans="1:4">
      <c r="A51" s="821">
        <v>50</v>
      </c>
      <c r="B51" s="821" t="s">
        <v>774</v>
      </c>
      <c r="C51" s="821" t="s">
        <v>774</v>
      </c>
      <c r="D51" s="821" t="s">
        <v>775</v>
      </c>
    </row>
    <row r="52" spans="1:4">
      <c r="A52" s="821">
        <v>51</v>
      </c>
      <c r="B52" s="821" t="s">
        <v>774</v>
      </c>
      <c r="C52" s="821" t="s">
        <v>776</v>
      </c>
      <c r="D52" s="821" t="s">
        <v>777</v>
      </c>
    </row>
    <row r="53" spans="1:4">
      <c r="A53" s="821">
        <v>52</v>
      </c>
      <c r="B53" s="821" t="s">
        <v>774</v>
      </c>
      <c r="C53" s="821" t="s">
        <v>778</v>
      </c>
      <c r="D53" s="821" t="s">
        <v>779</v>
      </c>
    </row>
    <row r="54" spans="1:4">
      <c r="A54" s="821">
        <v>53</v>
      </c>
      <c r="B54" s="821" t="s">
        <v>774</v>
      </c>
      <c r="C54" s="821" t="s">
        <v>780</v>
      </c>
      <c r="D54" s="821" t="s">
        <v>781</v>
      </c>
    </row>
    <row r="55" spans="1:4">
      <c r="A55" s="821">
        <v>54</v>
      </c>
      <c r="B55" s="821" t="s">
        <v>774</v>
      </c>
      <c r="C55" s="821" t="s">
        <v>782</v>
      </c>
      <c r="D55" s="821" t="s">
        <v>783</v>
      </c>
    </row>
    <row r="56" spans="1:4">
      <c r="A56" s="821">
        <v>55</v>
      </c>
      <c r="B56" s="821" t="s">
        <v>784</v>
      </c>
      <c r="C56" s="821" t="s">
        <v>784</v>
      </c>
      <c r="D56" s="821" t="s">
        <v>785</v>
      </c>
    </row>
    <row r="57" spans="1:4">
      <c r="A57" s="821">
        <v>56</v>
      </c>
      <c r="B57" s="821" t="s">
        <v>1948</v>
      </c>
      <c r="C57" s="821" t="s">
        <v>1950</v>
      </c>
      <c r="D57" s="821" t="s">
        <v>1951</v>
      </c>
    </row>
    <row r="58" spans="1:4">
      <c r="A58" s="821">
        <v>57</v>
      </c>
      <c r="B58" s="821" t="s">
        <v>1948</v>
      </c>
      <c r="C58" s="821" t="s">
        <v>1948</v>
      </c>
      <c r="D58" s="821" t="s">
        <v>1949</v>
      </c>
    </row>
    <row r="59" spans="1:4">
      <c r="A59" s="821">
        <v>58</v>
      </c>
      <c r="B59" s="821" t="s">
        <v>1948</v>
      </c>
      <c r="C59" s="821" t="s">
        <v>1952</v>
      </c>
      <c r="D59" s="821" t="s">
        <v>1953</v>
      </c>
    </row>
    <row r="60" spans="1:4">
      <c r="A60" s="821">
        <v>59</v>
      </c>
      <c r="B60" s="821" t="s">
        <v>1948</v>
      </c>
      <c r="C60" s="821" t="s">
        <v>1954</v>
      </c>
      <c r="D60" s="821" t="s">
        <v>1955</v>
      </c>
    </row>
    <row r="61" spans="1:4">
      <c r="A61" s="821">
        <v>60</v>
      </c>
      <c r="B61" s="821" t="s">
        <v>1948</v>
      </c>
      <c r="C61" s="821" t="s">
        <v>1956</v>
      </c>
      <c r="D61" s="821" t="s">
        <v>1957</v>
      </c>
    </row>
    <row r="62" spans="1:4">
      <c r="A62" s="821">
        <v>61</v>
      </c>
      <c r="B62" s="821" t="s">
        <v>1948</v>
      </c>
      <c r="C62" s="821" t="s">
        <v>1958</v>
      </c>
      <c r="D62" s="821" t="s">
        <v>1959</v>
      </c>
    </row>
    <row r="63" spans="1:4">
      <c r="A63" s="821">
        <v>62</v>
      </c>
      <c r="B63" s="821" t="s">
        <v>1948</v>
      </c>
      <c r="C63" s="821" t="s">
        <v>1960</v>
      </c>
      <c r="D63" s="821" t="s">
        <v>1961</v>
      </c>
    </row>
    <row r="64" spans="1:4">
      <c r="A64" s="821">
        <v>63</v>
      </c>
      <c r="B64" s="821" t="s">
        <v>786</v>
      </c>
      <c r="C64" s="821" t="s">
        <v>786</v>
      </c>
      <c r="D64" s="821" t="s">
        <v>787</v>
      </c>
    </row>
    <row r="65" spans="1:4">
      <c r="A65" s="821">
        <v>64</v>
      </c>
      <c r="B65" s="821" t="s">
        <v>1962</v>
      </c>
      <c r="C65" s="821" t="s">
        <v>1962</v>
      </c>
      <c r="D65" s="821" t="s">
        <v>1963</v>
      </c>
    </row>
    <row r="66" spans="1:4">
      <c r="A66" s="821">
        <v>65</v>
      </c>
      <c r="B66" s="821" t="s">
        <v>1962</v>
      </c>
      <c r="C66" s="821" t="s">
        <v>1964</v>
      </c>
      <c r="D66" s="821" t="s">
        <v>1965</v>
      </c>
    </row>
    <row r="67" spans="1:4">
      <c r="A67" s="821">
        <v>66</v>
      </c>
      <c r="B67" s="821" t="s">
        <v>1962</v>
      </c>
      <c r="C67" s="821" t="s">
        <v>1966</v>
      </c>
      <c r="D67" s="821" t="s">
        <v>1967</v>
      </c>
    </row>
    <row r="68" spans="1:4">
      <c r="A68" s="821">
        <v>67</v>
      </c>
      <c r="B68" s="821" t="s">
        <v>1962</v>
      </c>
      <c r="C68" s="821" t="s">
        <v>1968</v>
      </c>
      <c r="D68" s="821" t="s">
        <v>1969</v>
      </c>
    </row>
    <row r="69" spans="1:4">
      <c r="A69" s="821">
        <v>68</v>
      </c>
      <c r="B69" s="821" t="s">
        <v>1962</v>
      </c>
      <c r="C69" s="821" t="s">
        <v>1064</v>
      </c>
      <c r="D69" s="821" t="s">
        <v>1970</v>
      </c>
    </row>
    <row r="70" spans="1:4">
      <c r="A70" s="821">
        <v>69</v>
      </c>
      <c r="B70" s="821" t="s">
        <v>1962</v>
      </c>
      <c r="C70" s="821" t="s">
        <v>1971</v>
      </c>
      <c r="D70" s="821" t="s">
        <v>1972</v>
      </c>
    </row>
    <row r="71" spans="1:4">
      <c r="A71" s="821">
        <v>70</v>
      </c>
      <c r="B71" s="821" t="s">
        <v>1962</v>
      </c>
      <c r="C71" s="821" t="s">
        <v>1973</v>
      </c>
      <c r="D71" s="821" t="s">
        <v>1974</v>
      </c>
    </row>
    <row r="72" spans="1:4">
      <c r="A72" s="821">
        <v>71</v>
      </c>
      <c r="B72" s="821" t="s">
        <v>788</v>
      </c>
      <c r="C72" s="821" t="s">
        <v>790</v>
      </c>
      <c r="D72" s="821" t="s">
        <v>791</v>
      </c>
    </row>
    <row r="73" spans="1:4">
      <c r="A73" s="821">
        <v>72</v>
      </c>
      <c r="B73" s="821" t="s">
        <v>788</v>
      </c>
      <c r="C73" s="821" t="s">
        <v>788</v>
      </c>
      <c r="D73" s="821" t="s">
        <v>789</v>
      </c>
    </row>
    <row r="74" spans="1:4">
      <c r="A74" s="821">
        <v>73</v>
      </c>
      <c r="B74" s="821" t="s">
        <v>788</v>
      </c>
      <c r="C74" s="821" t="s">
        <v>792</v>
      </c>
      <c r="D74" s="821" t="s">
        <v>793</v>
      </c>
    </row>
    <row r="75" spans="1:4">
      <c r="A75" s="821">
        <v>74</v>
      </c>
      <c r="B75" s="821" t="s">
        <v>788</v>
      </c>
      <c r="C75" s="821" t="s">
        <v>794</v>
      </c>
      <c r="D75" s="821" t="s">
        <v>795</v>
      </c>
    </row>
    <row r="76" spans="1:4">
      <c r="A76" s="821">
        <v>75</v>
      </c>
      <c r="B76" s="821" t="s">
        <v>788</v>
      </c>
      <c r="C76" s="821" t="s">
        <v>796</v>
      </c>
      <c r="D76" s="821" t="s">
        <v>797</v>
      </c>
    </row>
    <row r="77" spans="1:4">
      <c r="A77" s="821">
        <v>76</v>
      </c>
      <c r="B77" s="821" t="s">
        <v>788</v>
      </c>
      <c r="C77" s="821" t="s">
        <v>798</v>
      </c>
      <c r="D77" s="821" t="s">
        <v>799</v>
      </c>
    </row>
    <row r="78" spans="1:4">
      <c r="A78" s="821">
        <v>77</v>
      </c>
      <c r="B78" s="821" t="s">
        <v>788</v>
      </c>
      <c r="C78" s="821" t="s">
        <v>800</v>
      </c>
      <c r="D78" s="821" t="s">
        <v>801</v>
      </c>
    </row>
    <row r="79" spans="1:4">
      <c r="A79" s="821">
        <v>78</v>
      </c>
      <c r="B79" s="821" t="s">
        <v>802</v>
      </c>
      <c r="C79" s="821" t="s">
        <v>804</v>
      </c>
      <c r="D79" s="821" t="s">
        <v>805</v>
      </c>
    </row>
    <row r="80" spans="1:4">
      <c r="A80" s="821">
        <v>79</v>
      </c>
      <c r="B80" s="821" t="s">
        <v>802</v>
      </c>
      <c r="C80" s="821" t="s">
        <v>802</v>
      </c>
      <c r="D80" s="821" t="s">
        <v>803</v>
      </c>
    </row>
    <row r="81" spans="1:4">
      <c r="A81" s="821">
        <v>80</v>
      </c>
      <c r="B81" s="821" t="s">
        <v>802</v>
      </c>
      <c r="C81" s="821" t="s">
        <v>806</v>
      </c>
      <c r="D81" s="821" t="s">
        <v>807</v>
      </c>
    </row>
    <row r="82" spans="1:4">
      <c r="A82" s="821">
        <v>81</v>
      </c>
      <c r="B82" s="821" t="s">
        <v>802</v>
      </c>
      <c r="C82" s="821" t="s">
        <v>808</v>
      </c>
      <c r="D82" s="821" t="s">
        <v>809</v>
      </c>
    </row>
    <row r="83" spans="1:4">
      <c r="A83" s="821">
        <v>82</v>
      </c>
      <c r="B83" s="821" t="s">
        <v>802</v>
      </c>
      <c r="C83" s="821" t="s">
        <v>810</v>
      </c>
      <c r="D83" s="821" t="s">
        <v>811</v>
      </c>
    </row>
    <row r="84" spans="1:4">
      <c r="A84" s="821">
        <v>83</v>
      </c>
      <c r="B84" s="821" t="s">
        <v>802</v>
      </c>
      <c r="C84" s="821" t="s">
        <v>812</v>
      </c>
      <c r="D84" s="821" t="s">
        <v>813</v>
      </c>
    </row>
    <row r="85" spans="1:4">
      <c r="A85" s="821">
        <v>84</v>
      </c>
      <c r="B85" s="821" t="s">
        <v>802</v>
      </c>
      <c r="C85" s="821" t="s">
        <v>814</v>
      </c>
      <c r="D85" s="821" t="s">
        <v>815</v>
      </c>
    </row>
    <row r="86" spans="1:4">
      <c r="A86" s="821">
        <v>85</v>
      </c>
      <c r="B86" s="821" t="s">
        <v>816</v>
      </c>
      <c r="C86" s="821" t="s">
        <v>816</v>
      </c>
      <c r="D86" s="821" t="s">
        <v>817</v>
      </c>
    </row>
    <row r="87" spans="1:4">
      <c r="A87" s="821">
        <v>86</v>
      </c>
      <c r="B87" s="821" t="s">
        <v>816</v>
      </c>
      <c r="C87" s="821" t="s">
        <v>818</v>
      </c>
      <c r="D87" s="821" t="s">
        <v>819</v>
      </c>
    </row>
    <row r="88" spans="1:4">
      <c r="A88" s="821">
        <v>87</v>
      </c>
      <c r="B88" s="821" t="s">
        <v>816</v>
      </c>
      <c r="C88" s="821" t="s">
        <v>820</v>
      </c>
      <c r="D88" s="821" t="s">
        <v>821</v>
      </c>
    </row>
    <row r="89" spans="1:4">
      <c r="A89" s="821">
        <v>88</v>
      </c>
      <c r="B89" s="821" t="s">
        <v>816</v>
      </c>
      <c r="C89" s="821" t="s">
        <v>822</v>
      </c>
      <c r="D89" s="821" t="s">
        <v>823</v>
      </c>
    </row>
    <row r="90" spans="1:4">
      <c r="A90" s="821">
        <v>89</v>
      </c>
      <c r="B90" s="821" t="s">
        <v>816</v>
      </c>
      <c r="C90" s="821" t="s">
        <v>824</v>
      </c>
      <c r="D90" s="821" t="s">
        <v>825</v>
      </c>
    </row>
    <row r="91" spans="1:4">
      <c r="A91" s="821">
        <v>90</v>
      </c>
      <c r="B91" s="821" t="s">
        <v>816</v>
      </c>
      <c r="C91" s="821" t="s">
        <v>826</v>
      </c>
      <c r="D91" s="821" t="s">
        <v>827</v>
      </c>
    </row>
    <row r="92" spans="1:4">
      <c r="A92" s="821">
        <v>91</v>
      </c>
      <c r="B92" s="821" t="s">
        <v>816</v>
      </c>
      <c r="C92" s="821" t="s">
        <v>828</v>
      </c>
      <c r="D92" s="821" t="s">
        <v>829</v>
      </c>
    </row>
    <row r="93" spans="1:4">
      <c r="A93" s="821">
        <v>92</v>
      </c>
      <c r="B93" s="821" t="s">
        <v>816</v>
      </c>
      <c r="C93" s="821" t="s">
        <v>830</v>
      </c>
      <c r="D93" s="821" t="s">
        <v>831</v>
      </c>
    </row>
    <row r="94" spans="1:4">
      <c r="A94" s="821">
        <v>93</v>
      </c>
      <c r="B94" s="821" t="s">
        <v>816</v>
      </c>
      <c r="C94" s="821" t="s">
        <v>832</v>
      </c>
      <c r="D94" s="821" t="s">
        <v>833</v>
      </c>
    </row>
    <row r="95" spans="1:4">
      <c r="A95" s="821">
        <v>94</v>
      </c>
      <c r="B95" s="821" t="s">
        <v>816</v>
      </c>
      <c r="C95" s="821" t="s">
        <v>834</v>
      </c>
      <c r="D95" s="821" t="s">
        <v>835</v>
      </c>
    </row>
    <row r="96" spans="1:4">
      <c r="A96" s="821">
        <v>95</v>
      </c>
      <c r="B96" s="821" t="s">
        <v>836</v>
      </c>
      <c r="C96" s="821" t="s">
        <v>838</v>
      </c>
      <c r="D96" s="821" t="s">
        <v>839</v>
      </c>
    </row>
    <row r="97" spans="1:4">
      <c r="A97" s="821">
        <v>96</v>
      </c>
      <c r="B97" s="821" t="s">
        <v>836</v>
      </c>
      <c r="C97" s="821" t="s">
        <v>840</v>
      </c>
      <c r="D97" s="821" t="s">
        <v>841</v>
      </c>
    </row>
    <row r="98" spans="1:4">
      <c r="A98" s="821">
        <v>97</v>
      </c>
      <c r="B98" s="821" t="s">
        <v>836</v>
      </c>
      <c r="C98" s="821" t="s">
        <v>842</v>
      </c>
      <c r="D98" s="821" t="s">
        <v>843</v>
      </c>
    </row>
    <row r="99" spans="1:4">
      <c r="A99" s="821">
        <v>98</v>
      </c>
      <c r="B99" s="821" t="s">
        <v>836</v>
      </c>
      <c r="C99" s="821" t="s">
        <v>836</v>
      </c>
      <c r="D99" s="821" t="s">
        <v>837</v>
      </c>
    </row>
    <row r="100" spans="1:4">
      <c r="A100" s="821">
        <v>99</v>
      </c>
      <c r="B100" s="821" t="s">
        <v>836</v>
      </c>
      <c r="C100" s="821" t="s">
        <v>844</v>
      </c>
      <c r="D100" s="821" t="s">
        <v>845</v>
      </c>
    </row>
    <row r="101" spans="1:4">
      <c r="A101" s="821">
        <v>100</v>
      </c>
      <c r="B101" s="821" t="s">
        <v>836</v>
      </c>
      <c r="C101" s="821" t="s">
        <v>846</v>
      </c>
      <c r="D101" s="821" t="s">
        <v>847</v>
      </c>
    </row>
    <row r="102" spans="1:4">
      <c r="A102" s="821">
        <v>101</v>
      </c>
      <c r="B102" s="821" t="s">
        <v>836</v>
      </c>
      <c r="C102" s="821" t="s">
        <v>848</v>
      </c>
      <c r="D102" s="821" t="s">
        <v>849</v>
      </c>
    </row>
    <row r="103" spans="1:4">
      <c r="A103" s="821">
        <v>102</v>
      </c>
      <c r="B103" s="821" t="s">
        <v>836</v>
      </c>
      <c r="C103" s="821" t="s">
        <v>850</v>
      </c>
      <c r="D103" s="821" t="s">
        <v>851</v>
      </c>
    </row>
    <row r="104" spans="1:4">
      <c r="A104" s="821">
        <v>103</v>
      </c>
      <c r="B104" s="821" t="s">
        <v>836</v>
      </c>
      <c r="C104" s="821" t="s">
        <v>852</v>
      </c>
      <c r="D104" s="821" t="s">
        <v>853</v>
      </c>
    </row>
    <row r="105" spans="1:4">
      <c r="A105" s="821">
        <v>104</v>
      </c>
      <c r="B105" s="821" t="s">
        <v>836</v>
      </c>
      <c r="C105" s="821" t="s">
        <v>854</v>
      </c>
      <c r="D105" s="821" t="s">
        <v>855</v>
      </c>
    </row>
    <row r="106" spans="1:4">
      <c r="A106" s="821">
        <v>105</v>
      </c>
      <c r="B106" s="821" t="s">
        <v>856</v>
      </c>
      <c r="C106" s="821" t="s">
        <v>856</v>
      </c>
      <c r="D106" s="821" t="s">
        <v>857</v>
      </c>
    </row>
    <row r="107" spans="1:4">
      <c r="A107" s="821">
        <v>106</v>
      </c>
      <c r="B107" s="821" t="s">
        <v>856</v>
      </c>
      <c r="C107" s="821" t="s">
        <v>858</v>
      </c>
      <c r="D107" s="821" t="s">
        <v>859</v>
      </c>
    </row>
    <row r="108" spans="1:4">
      <c r="A108" s="821">
        <v>107</v>
      </c>
      <c r="B108" s="821" t="s">
        <v>856</v>
      </c>
      <c r="C108" s="821" t="s">
        <v>860</v>
      </c>
      <c r="D108" s="821" t="s">
        <v>861</v>
      </c>
    </row>
    <row r="109" spans="1:4">
      <c r="A109" s="821">
        <v>108</v>
      </c>
      <c r="B109" s="821" t="s">
        <v>856</v>
      </c>
      <c r="C109" s="821" t="s">
        <v>862</v>
      </c>
      <c r="D109" s="821" t="s">
        <v>863</v>
      </c>
    </row>
    <row r="110" spans="1:4">
      <c r="A110" s="821">
        <v>109</v>
      </c>
      <c r="B110" s="821" t="s">
        <v>856</v>
      </c>
      <c r="C110" s="821" t="s">
        <v>864</v>
      </c>
      <c r="D110" s="821" t="s">
        <v>865</v>
      </c>
    </row>
    <row r="111" spans="1:4">
      <c r="A111" s="821">
        <v>110</v>
      </c>
      <c r="B111" s="821" t="s">
        <v>856</v>
      </c>
      <c r="C111" s="821" t="s">
        <v>866</v>
      </c>
      <c r="D111" s="821" t="s">
        <v>867</v>
      </c>
    </row>
    <row r="112" spans="1:4">
      <c r="A112" s="821">
        <v>111</v>
      </c>
      <c r="B112" s="821" t="s">
        <v>856</v>
      </c>
      <c r="C112" s="821" t="s">
        <v>868</v>
      </c>
      <c r="D112" s="821" t="s">
        <v>869</v>
      </c>
    </row>
    <row r="113" spans="1:4">
      <c r="A113" s="821">
        <v>112</v>
      </c>
      <c r="B113" s="821" t="s">
        <v>856</v>
      </c>
      <c r="C113" s="821" t="s">
        <v>870</v>
      </c>
      <c r="D113" s="821" t="s">
        <v>871</v>
      </c>
    </row>
    <row r="114" spans="1:4">
      <c r="A114" s="821">
        <v>113</v>
      </c>
      <c r="B114" s="821" t="s">
        <v>856</v>
      </c>
      <c r="C114" s="821" t="s">
        <v>872</v>
      </c>
      <c r="D114" s="821" t="s">
        <v>873</v>
      </c>
    </row>
    <row r="115" spans="1:4">
      <c r="A115" s="821">
        <v>114</v>
      </c>
      <c r="B115" s="821" t="s">
        <v>856</v>
      </c>
      <c r="C115" s="821" t="s">
        <v>874</v>
      </c>
      <c r="D115" s="821" t="s">
        <v>875</v>
      </c>
    </row>
    <row r="116" spans="1:4">
      <c r="A116" s="821">
        <v>115</v>
      </c>
      <c r="B116" s="821" t="s">
        <v>856</v>
      </c>
      <c r="C116" s="821" t="s">
        <v>876</v>
      </c>
      <c r="D116" s="821" t="s">
        <v>877</v>
      </c>
    </row>
    <row r="117" spans="1:4">
      <c r="A117" s="821">
        <v>116</v>
      </c>
      <c r="B117" s="821" t="s">
        <v>856</v>
      </c>
      <c r="C117" s="821" t="s">
        <v>878</v>
      </c>
      <c r="D117" s="821" t="s">
        <v>879</v>
      </c>
    </row>
    <row r="118" spans="1:4">
      <c r="A118" s="821">
        <v>117</v>
      </c>
      <c r="B118" s="821" t="s">
        <v>880</v>
      </c>
      <c r="C118" s="821" t="s">
        <v>880</v>
      </c>
      <c r="D118" s="821" t="s">
        <v>881</v>
      </c>
    </row>
    <row r="119" spans="1:4">
      <c r="A119" s="821">
        <v>118</v>
      </c>
      <c r="B119" s="821" t="s">
        <v>1975</v>
      </c>
      <c r="C119" s="821" t="s">
        <v>1977</v>
      </c>
      <c r="D119" s="821" t="s">
        <v>1978</v>
      </c>
    </row>
    <row r="120" spans="1:4">
      <c r="A120" s="821">
        <v>119</v>
      </c>
      <c r="B120" s="821" t="s">
        <v>1975</v>
      </c>
      <c r="C120" s="821" t="s">
        <v>1975</v>
      </c>
      <c r="D120" s="821" t="s">
        <v>1976</v>
      </c>
    </row>
    <row r="121" spans="1:4">
      <c r="A121" s="821">
        <v>120</v>
      </c>
      <c r="B121" s="821" t="s">
        <v>1975</v>
      </c>
      <c r="C121" s="821" t="s">
        <v>1940</v>
      </c>
      <c r="D121" s="821" t="s">
        <v>1979</v>
      </c>
    </row>
    <row r="122" spans="1:4">
      <c r="A122" s="821">
        <v>121</v>
      </c>
      <c r="B122" s="821" t="s">
        <v>1975</v>
      </c>
      <c r="C122" s="821" t="s">
        <v>1088</v>
      </c>
      <c r="D122" s="821" t="s">
        <v>1980</v>
      </c>
    </row>
    <row r="123" spans="1:4">
      <c r="A123" s="821">
        <v>122</v>
      </c>
      <c r="B123" s="821" t="s">
        <v>1975</v>
      </c>
      <c r="C123" s="821" t="s">
        <v>1981</v>
      </c>
      <c r="D123" s="821" t="s">
        <v>1982</v>
      </c>
    </row>
    <row r="124" spans="1:4">
      <c r="A124" s="821">
        <v>123</v>
      </c>
      <c r="B124" s="821" t="s">
        <v>1975</v>
      </c>
      <c r="C124" s="821" t="s">
        <v>1983</v>
      </c>
      <c r="D124" s="821" t="s">
        <v>1984</v>
      </c>
    </row>
    <row r="125" spans="1:4">
      <c r="A125" s="821">
        <v>124</v>
      </c>
      <c r="B125" s="821" t="s">
        <v>1975</v>
      </c>
      <c r="C125" s="821" t="s">
        <v>1985</v>
      </c>
      <c r="D125" s="821" t="s">
        <v>1986</v>
      </c>
    </row>
    <row r="126" spans="1:4">
      <c r="A126" s="821">
        <v>125</v>
      </c>
      <c r="B126" s="821" t="s">
        <v>1975</v>
      </c>
      <c r="C126" s="821" t="s">
        <v>1987</v>
      </c>
      <c r="D126" s="821" t="s">
        <v>1988</v>
      </c>
    </row>
    <row r="127" spans="1:4">
      <c r="A127" s="821">
        <v>126</v>
      </c>
      <c r="B127" s="821" t="s">
        <v>1975</v>
      </c>
      <c r="C127" s="821" t="s">
        <v>1989</v>
      </c>
      <c r="D127" s="821" t="s">
        <v>1990</v>
      </c>
    </row>
    <row r="128" spans="1:4">
      <c r="A128" s="821">
        <v>127</v>
      </c>
      <c r="B128" s="821" t="s">
        <v>1975</v>
      </c>
      <c r="C128" s="821" t="s">
        <v>1991</v>
      </c>
      <c r="D128" s="821" t="s">
        <v>1992</v>
      </c>
    </row>
    <row r="129" spans="1:4">
      <c r="A129" s="821">
        <v>128</v>
      </c>
      <c r="B129" s="821" t="s">
        <v>1975</v>
      </c>
      <c r="C129" s="821" t="s">
        <v>1993</v>
      </c>
      <c r="D129" s="821" t="s">
        <v>1994</v>
      </c>
    </row>
    <row r="130" spans="1:4">
      <c r="A130" s="821">
        <v>129</v>
      </c>
      <c r="B130" s="821" t="s">
        <v>1975</v>
      </c>
      <c r="C130" s="821" t="s">
        <v>1995</v>
      </c>
      <c r="D130" s="821" t="s">
        <v>1996</v>
      </c>
    </row>
    <row r="131" spans="1:4">
      <c r="A131" s="821">
        <v>130</v>
      </c>
      <c r="B131" s="821" t="s">
        <v>882</v>
      </c>
      <c r="C131" s="821" t="s">
        <v>884</v>
      </c>
      <c r="D131" s="821" t="s">
        <v>885</v>
      </c>
    </row>
    <row r="132" spans="1:4">
      <c r="A132" s="821">
        <v>131</v>
      </c>
      <c r="B132" s="821" t="s">
        <v>882</v>
      </c>
      <c r="C132" s="821" t="s">
        <v>790</v>
      </c>
      <c r="D132" s="821" t="s">
        <v>886</v>
      </c>
    </row>
    <row r="133" spans="1:4">
      <c r="A133" s="821">
        <v>132</v>
      </c>
      <c r="B133" s="821" t="s">
        <v>882</v>
      </c>
      <c r="C133" s="821" t="s">
        <v>887</v>
      </c>
      <c r="D133" s="821" t="s">
        <v>888</v>
      </c>
    </row>
    <row r="134" spans="1:4">
      <c r="A134" s="821">
        <v>133</v>
      </c>
      <c r="B134" s="821" t="s">
        <v>882</v>
      </c>
      <c r="C134" s="821" t="s">
        <v>889</v>
      </c>
      <c r="D134" s="821" t="s">
        <v>890</v>
      </c>
    </row>
    <row r="135" spans="1:4">
      <c r="A135" s="821">
        <v>134</v>
      </c>
      <c r="B135" s="821" t="s">
        <v>882</v>
      </c>
      <c r="C135" s="821" t="s">
        <v>882</v>
      </c>
      <c r="D135" s="821" t="s">
        <v>883</v>
      </c>
    </row>
    <row r="136" spans="1:4">
      <c r="A136" s="821">
        <v>135</v>
      </c>
      <c r="B136" s="821" t="s">
        <v>882</v>
      </c>
      <c r="C136" s="821" t="s">
        <v>891</v>
      </c>
      <c r="D136" s="821" t="s">
        <v>892</v>
      </c>
    </row>
    <row r="137" spans="1:4">
      <c r="A137" s="821">
        <v>136</v>
      </c>
      <c r="B137" s="821" t="s">
        <v>882</v>
      </c>
      <c r="C137" s="821" t="s">
        <v>893</v>
      </c>
      <c r="D137" s="821" t="s">
        <v>894</v>
      </c>
    </row>
    <row r="138" spans="1:4">
      <c r="A138" s="821">
        <v>137</v>
      </c>
      <c r="B138" s="821" t="s">
        <v>882</v>
      </c>
      <c r="C138" s="821" t="s">
        <v>895</v>
      </c>
      <c r="D138" s="821" t="s">
        <v>896</v>
      </c>
    </row>
    <row r="139" spans="1:4">
      <c r="A139" s="821">
        <v>138</v>
      </c>
      <c r="B139" s="821" t="s">
        <v>882</v>
      </c>
      <c r="C139" s="821" t="s">
        <v>897</v>
      </c>
      <c r="D139" s="821" t="s">
        <v>898</v>
      </c>
    </row>
    <row r="140" spans="1:4">
      <c r="A140" s="821">
        <v>139</v>
      </c>
      <c r="B140" s="821" t="s">
        <v>882</v>
      </c>
      <c r="C140" s="821" t="s">
        <v>899</v>
      </c>
      <c r="D140" s="821" t="s">
        <v>900</v>
      </c>
    </row>
    <row r="141" spans="1:4">
      <c r="A141" s="821">
        <v>140</v>
      </c>
      <c r="B141" s="821" t="s">
        <v>882</v>
      </c>
      <c r="C141" s="821" t="s">
        <v>901</v>
      </c>
      <c r="D141" s="821" t="s">
        <v>902</v>
      </c>
    </row>
    <row r="142" spans="1:4">
      <c r="A142" s="821">
        <v>141</v>
      </c>
      <c r="B142" s="821" t="s">
        <v>882</v>
      </c>
      <c r="C142" s="821" t="s">
        <v>903</v>
      </c>
      <c r="D142" s="821" t="s">
        <v>904</v>
      </c>
    </row>
    <row r="143" spans="1:4">
      <c r="A143" s="821">
        <v>142</v>
      </c>
      <c r="B143" s="821" t="s">
        <v>905</v>
      </c>
      <c r="C143" s="821" t="s">
        <v>907</v>
      </c>
      <c r="D143" s="821" t="s">
        <v>908</v>
      </c>
    </row>
    <row r="144" spans="1:4">
      <c r="A144" s="821">
        <v>143</v>
      </c>
      <c r="B144" s="821" t="s">
        <v>905</v>
      </c>
      <c r="C144" s="821" t="s">
        <v>909</v>
      </c>
      <c r="D144" s="821" t="s">
        <v>910</v>
      </c>
    </row>
    <row r="145" spans="1:4">
      <c r="A145" s="821">
        <v>144</v>
      </c>
      <c r="B145" s="821" t="s">
        <v>905</v>
      </c>
      <c r="C145" s="821" t="s">
        <v>905</v>
      </c>
      <c r="D145" s="821" t="s">
        <v>906</v>
      </c>
    </row>
    <row r="146" spans="1:4">
      <c r="A146" s="821">
        <v>145</v>
      </c>
      <c r="B146" s="821" t="s">
        <v>905</v>
      </c>
      <c r="C146" s="821" t="s">
        <v>911</v>
      </c>
      <c r="D146" s="821" t="s">
        <v>912</v>
      </c>
    </row>
    <row r="147" spans="1:4">
      <c r="A147" s="821">
        <v>146</v>
      </c>
      <c r="B147" s="821" t="s">
        <v>905</v>
      </c>
      <c r="C147" s="821" t="s">
        <v>913</v>
      </c>
      <c r="D147" s="821" t="s">
        <v>914</v>
      </c>
    </row>
    <row r="148" spans="1:4">
      <c r="A148" s="821">
        <v>147</v>
      </c>
      <c r="B148" s="821" t="s">
        <v>905</v>
      </c>
      <c r="C148" s="821" t="s">
        <v>915</v>
      </c>
      <c r="D148" s="821" t="s">
        <v>916</v>
      </c>
    </row>
    <row r="149" spans="1:4">
      <c r="A149" s="821">
        <v>148</v>
      </c>
      <c r="B149" s="821" t="s">
        <v>905</v>
      </c>
      <c r="C149" s="821" t="s">
        <v>917</v>
      </c>
      <c r="D149" s="821" t="s">
        <v>918</v>
      </c>
    </row>
    <row r="150" spans="1:4">
      <c r="A150" s="821">
        <v>149</v>
      </c>
      <c r="B150" s="821" t="s">
        <v>919</v>
      </c>
      <c r="C150" s="821" t="s">
        <v>921</v>
      </c>
      <c r="D150" s="821" t="s">
        <v>922</v>
      </c>
    </row>
    <row r="151" spans="1:4">
      <c r="A151" s="821">
        <v>150</v>
      </c>
      <c r="B151" s="821" t="s">
        <v>919</v>
      </c>
      <c r="C151" s="821" t="s">
        <v>923</v>
      </c>
      <c r="D151" s="821" t="s">
        <v>924</v>
      </c>
    </row>
    <row r="152" spans="1:4">
      <c r="A152" s="821">
        <v>151</v>
      </c>
      <c r="B152" s="821" t="s">
        <v>919</v>
      </c>
      <c r="C152" s="821" t="s">
        <v>919</v>
      </c>
      <c r="D152" s="821" t="s">
        <v>920</v>
      </c>
    </row>
    <row r="153" spans="1:4">
      <c r="A153" s="821">
        <v>152</v>
      </c>
      <c r="B153" s="821" t="s">
        <v>919</v>
      </c>
      <c r="C153" s="821" t="s">
        <v>925</v>
      </c>
      <c r="D153" s="821" t="s">
        <v>926</v>
      </c>
    </row>
    <row r="154" spans="1:4">
      <c r="A154" s="821">
        <v>153</v>
      </c>
      <c r="B154" s="821" t="s">
        <v>919</v>
      </c>
      <c r="C154" s="821" t="s">
        <v>927</v>
      </c>
      <c r="D154" s="821" t="s">
        <v>928</v>
      </c>
    </row>
    <row r="155" spans="1:4">
      <c r="A155" s="821">
        <v>154</v>
      </c>
      <c r="B155" s="821" t="s">
        <v>919</v>
      </c>
      <c r="C155" s="821" t="s">
        <v>929</v>
      </c>
      <c r="D155" s="821" t="s">
        <v>930</v>
      </c>
    </row>
    <row r="156" spans="1:4">
      <c r="A156" s="821">
        <v>155</v>
      </c>
      <c r="B156" s="821" t="s">
        <v>919</v>
      </c>
      <c r="C156" s="821" t="s">
        <v>931</v>
      </c>
      <c r="D156" s="821" t="s">
        <v>932</v>
      </c>
    </row>
    <row r="157" spans="1:4">
      <c r="A157" s="821">
        <v>156</v>
      </c>
      <c r="B157" s="821" t="s">
        <v>919</v>
      </c>
      <c r="C157" s="821" t="s">
        <v>933</v>
      </c>
      <c r="D157" s="821" t="s">
        <v>934</v>
      </c>
    </row>
    <row r="158" spans="1:4">
      <c r="A158" s="821">
        <v>157</v>
      </c>
      <c r="B158" s="821" t="s">
        <v>919</v>
      </c>
      <c r="C158" s="821" t="s">
        <v>935</v>
      </c>
      <c r="D158" s="821" t="s">
        <v>936</v>
      </c>
    </row>
    <row r="159" spans="1:4">
      <c r="A159" s="821">
        <v>158</v>
      </c>
      <c r="B159" s="821" t="s">
        <v>919</v>
      </c>
      <c r="C159" s="821" t="s">
        <v>937</v>
      </c>
      <c r="D159" s="821" t="s">
        <v>938</v>
      </c>
    </row>
    <row r="160" spans="1:4">
      <c r="A160" s="821">
        <v>159</v>
      </c>
      <c r="B160" s="821" t="s">
        <v>919</v>
      </c>
      <c r="C160" s="821" t="s">
        <v>939</v>
      </c>
      <c r="D160" s="821" t="s">
        <v>940</v>
      </c>
    </row>
    <row r="161" spans="1:4">
      <c r="A161" s="821">
        <v>160</v>
      </c>
      <c r="B161" s="821" t="s">
        <v>919</v>
      </c>
      <c r="C161" s="821" t="s">
        <v>941</v>
      </c>
      <c r="D161" s="821" t="s">
        <v>942</v>
      </c>
    </row>
    <row r="162" spans="1:4">
      <c r="A162" s="821">
        <v>161</v>
      </c>
      <c r="B162" s="821" t="s">
        <v>919</v>
      </c>
      <c r="C162" s="821" t="s">
        <v>943</v>
      </c>
      <c r="D162" s="821" t="s">
        <v>944</v>
      </c>
    </row>
    <row r="163" spans="1:4">
      <c r="A163" s="821">
        <v>162</v>
      </c>
      <c r="B163" s="821" t="s">
        <v>945</v>
      </c>
      <c r="C163" s="821" t="s">
        <v>947</v>
      </c>
      <c r="D163" s="821" t="s">
        <v>948</v>
      </c>
    </row>
    <row r="164" spans="1:4">
      <c r="A164" s="821">
        <v>163</v>
      </c>
      <c r="B164" s="821" t="s">
        <v>945</v>
      </c>
      <c r="C164" s="821" t="s">
        <v>949</v>
      </c>
      <c r="D164" s="821" t="s">
        <v>950</v>
      </c>
    </row>
    <row r="165" spans="1:4">
      <c r="A165" s="821">
        <v>164</v>
      </c>
      <c r="B165" s="821" t="s">
        <v>945</v>
      </c>
      <c r="C165" s="821" t="s">
        <v>945</v>
      </c>
      <c r="D165" s="821" t="s">
        <v>946</v>
      </c>
    </row>
    <row r="166" spans="1:4">
      <c r="A166" s="821">
        <v>165</v>
      </c>
      <c r="B166" s="821" t="s">
        <v>945</v>
      </c>
      <c r="C166" s="821" t="s">
        <v>951</v>
      </c>
      <c r="D166" s="821" t="s">
        <v>952</v>
      </c>
    </row>
    <row r="167" spans="1:4">
      <c r="A167" s="821">
        <v>166</v>
      </c>
      <c r="B167" s="821" t="s">
        <v>945</v>
      </c>
      <c r="C167" s="821" t="s">
        <v>953</v>
      </c>
      <c r="D167" s="821" t="s">
        <v>954</v>
      </c>
    </row>
    <row r="168" spans="1:4">
      <c r="A168" s="821">
        <v>167</v>
      </c>
      <c r="B168" s="821" t="s">
        <v>945</v>
      </c>
      <c r="C168" s="821" t="s">
        <v>955</v>
      </c>
      <c r="D168" s="821" t="s">
        <v>956</v>
      </c>
    </row>
    <row r="169" spans="1:4">
      <c r="A169" s="821">
        <v>168</v>
      </c>
      <c r="B169" s="821" t="s">
        <v>945</v>
      </c>
      <c r="C169" s="821" t="s">
        <v>957</v>
      </c>
      <c r="D169" s="821" t="s">
        <v>958</v>
      </c>
    </row>
    <row r="170" spans="1:4">
      <c r="A170" s="821">
        <v>169</v>
      </c>
      <c r="B170" s="821" t="s">
        <v>945</v>
      </c>
      <c r="C170" s="821" t="s">
        <v>959</v>
      </c>
      <c r="D170" s="821" t="s">
        <v>960</v>
      </c>
    </row>
    <row r="171" spans="1:4">
      <c r="A171" s="821">
        <v>170</v>
      </c>
      <c r="B171" s="821" t="s">
        <v>945</v>
      </c>
      <c r="C171" s="821" t="s">
        <v>961</v>
      </c>
      <c r="D171" s="821" t="s">
        <v>962</v>
      </c>
    </row>
    <row r="172" spans="1:4">
      <c r="A172" s="821">
        <v>171</v>
      </c>
      <c r="B172" s="821" t="s">
        <v>945</v>
      </c>
      <c r="C172" s="821" t="s">
        <v>963</v>
      </c>
      <c r="D172" s="821" t="s">
        <v>964</v>
      </c>
    </row>
    <row r="173" spans="1:4">
      <c r="A173" s="821">
        <v>172</v>
      </c>
      <c r="B173" s="821" t="s">
        <v>945</v>
      </c>
      <c r="C173" s="821" t="s">
        <v>965</v>
      </c>
      <c r="D173" s="821" t="s">
        <v>966</v>
      </c>
    </row>
    <row r="174" spans="1:4">
      <c r="A174" s="821">
        <v>173</v>
      </c>
      <c r="B174" s="821" t="s">
        <v>967</v>
      </c>
      <c r="C174" s="821" t="s">
        <v>967</v>
      </c>
      <c r="D174" s="821" t="s">
        <v>968</v>
      </c>
    </row>
    <row r="175" spans="1:4">
      <c r="A175" s="821">
        <v>174</v>
      </c>
      <c r="B175" s="821" t="s">
        <v>1997</v>
      </c>
      <c r="C175" s="821" t="s">
        <v>1999</v>
      </c>
      <c r="D175" s="821" t="s">
        <v>2000</v>
      </c>
    </row>
    <row r="176" spans="1:4">
      <c r="A176" s="821">
        <v>175</v>
      </c>
      <c r="B176" s="821" t="s">
        <v>1997</v>
      </c>
      <c r="C176" s="821" t="s">
        <v>891</v>
      </c>
      <c r="D176" s="821" t="s">
        <v>2001</v>
      </c>
    </row>
    <row r="177" spans="1:4">
      <c r="A177" s="821">
        <v>176</v>
      </c>
      <c r="B177" s="821" t="s">
        <v>1997</v>
      </c>
      <c r="C177" s="821" t="s">
        <v>1997</v>
      </c>
      <c r="D177" s="821" t="s">
        <v>1998</v>
      </c>
    </row>
    <row r="178" spans="1:4">
      <c r="A178" s="821">
        <v>177</v>
      </c>
      <c r="B178" s="821" t="s">
        <v>1997</v>
      </c>
      <c r="C178" s="821" t="s">
        <v>2002</v>
      </c>
      <c r="D178" s="821" t="s">
        <v>2003</v>
      </c>
    </row>
    <row r="179" spans="1:4">
      <c r="A179" s="821">
        <v>178</v>
      </c>
      <c r="B179" s="821" t="s">
        <v>1997</v>
      </c>
      <c r="C179" s="821" t="s">
        <v>2004</v>
      </c>
      <c r="D179" s="821" t="s">
        <v>2005</v>
      </c>
    </row>
    <row r="180" spans="1:4">
      <c r="A180" s="821">
        <v>179</v>
      </c>
      <c r="B180" s="821" t="s">
        <v>1997</v>
      </c>
      <c r="C180" s="821" t="s">
        <v>2006</v>
      </c>
      <c r="D180" s="821" t="s">
        <v>2007</v>
      </c>
    </row>
    <row r="181" spans="1:4">
      <c r="A181" s="821">
        <v>180</v>
      </c>
      <c r="B181" s="821" t="s">
        <v>1997</v>
      </c>
      <c r="C181" s="821" t="s">
        <v>2008</v>
      </c>
      <c r="D181" s="821" t="s">
        <v>2009</v>
      </c>
    </row>
    <row r="182" spans="1:4">
      <c r="A182" s="821">
        <v>181</v>
      </c>
      <c r="B182" s="821" t="s">
        <v>969</v>
      </c>
      <c r="C182" s="821" t="s">
        <v>969</v>
      </c>
      <c r="D182" s="821" t="s">
        <v>970</v>
      </c>
    </row>
    <row r="183" spans="1:4">
      <c r="A183" s="821">
        <v>182</v>
      </c>
      <c r="B183" s="821" t="s">
        <v>971</v>
      </c>
      <c r="C183" s="821" t="s">
        <v>973</v>
      </c>
      <c r="D183" s="821" t="s">
        <v>974</v>
      </c>
    </row>
    <row r="184" spans="1:4">
      <c r="A184" s="821">
        <v>183</v>
      </c>
      <c r="B184" s="821" t="s">
        <v>971</v>
      </c>
      <c r="C184" s="821" t="s">
        <v>975</v>
      </c>
      <c r="D184" s="821" t="s">
        <v>976</v>
      </c>
    </row>
    <row r="185" spans="1:4">
      <c r="A185" s="821">
        <v>184</v>
      </c>
      <c r="B185" s="821" t="s">
        <v>971</v>
      </c>
      <c r="C185" s="821" t="s">
        <v>977</v>
      </c>
      <c r="D185" s="821" t="s">
        <v>978</v>
      </c>
    </row>
    <row r="186" spans="1:4">
      <c r="A186" s="821">
        <v>185</v>
      </c>
      <c r="B186" s="821" t="s">
        <v>971</v>
      </c>
      <c r="C186" s="821" t="s">
        <v>979</v>
      </c>
      <c r="D186" s="821" t="s">
        <v>980</v>
      </c>
    </row>
    <row r="187" spans="1:4">
      <c r="A187" s="821">
        <v>186</v>
      </c>
      <c r="B187" s="821" t="s">
        <v>971</v>
      </c>
      <c r="C187" s="821" t="s">
        <v>971</v>
      </c>
      <c r="D187" s="821" t="s">
        <v>972</v>
      </c>
    </row>
    <row r="188" spans="1:4">
      <c r="A188" s="821">
        <v>187</v>
      </c>
      <c r="B188" s="821" t="s">
        <v>971</v>
      </c>
      <c r="C188" s="821" t="s">
        <v>981</v>
      </c>
      <c r="D188" s="821" t="s">
        <v>982</v>
      </c>
    </row>
    <row r="189" spans="1:4">
      <c r="A189" s="821">
        <v>188</v>
      </c>
      <c r="B189" s="821" t="s">
        <v>983</v>
      </c>
      <c r="C189" s="821" t="s">
        <v>983</v>
      </c>
      <c r="D189" s="821" t="s">
        <v>984</v>
      </c>
    </row>
    <row r="190" spans="1:4">
      <c r="A190" s="821">
        <v>189</v>
      </c>
      <c r="B190" s="821" t="s">
        <v>2010</v>
      </c>
      <c r="C190" s="821" t="s">
        <v>2012</v>
      </c>
      <c r="D190" s="821" t="s">
        <v>2013</v>
      </c>
    </row>
    <row r="191" spans="1:4">
      <c r="A191" s="821">
        <v>190</v>
      </c>
      <c r="B191" s="821" t="s">
        <v>2010</v>
      </c>
      <c r="C191" s="821" t="s">
        <v>2014</v>
      </c>
      <c r="D191" s="821" t="s">
        <v>2015</v>
      </c>
    </row>
    <row r="192" spans="1:4">
      <c r="A192" s="821">
        <v>191</v>
      </c>
      <c r="B192" s="821" t="s">
        <v>2010</v>
      </c>
      <c r="C192" s="821" t="s">
        <v>2016</v>
      </c>
      <c r="D192" s="821" t="s">
        <v>2017</v>
      </c>
    </row>
    <row r="193" spans="1:4">
      <c r="A193" s="821">
        <v>192</v>
      </c>
      <c r="B193" s="821" t="s">
        <v>2010</v>
      </c>
      <c r="C193" s="821" t="s">
        <v>2010</v>
      </c>
      <c r="D193" s="821" t="s">
        <v>2011</v>
      </c>
    </row>
    <row r="194" spans="1:4">
      <c r="A194" s="821">
        <v>193</v>
      </c>
      <c r="B194" s="821" t="s">
        <v>2010</v>
      </c>
      <c r="C194" s="821" t="s">
        <v>2018</v>
      </c>
      <c r="D194" s="821" t="s">
        <v>2019</v>
      </c>
    </row>
    <row r="195" spans="1:4">
      <c r="A195" s="821">
        <v>194</v>
      </c>
      <c r="B195" s="821" t="s">
        <v>2010</v>
      </c>
      <c r="C195" s="821" t="s">
        <v>2020</v>
      </c>
      <c r="D195" s="821" t="s">
        <v>2021</v>
      </c>
    </row>
    <row r="196" spans="1:4">
      <c r="A196" s="821">
        <v>195</v>
      </c>
      <c r="B196" s="821" t="s">
        <v>2010</v>
      </c>
      <c r="C196" s="821" t="s">
        <v>2022</v>
      </c>
      <c r="D196" s="821" t="s">
        <v>2023</v>
      </c>
    </row>
    <row r="197" spans="1:4">
      <c r="A197" s="821">
        <v>196</v>
      </c>
      <c r="B197" s="821" t="s">
        <v>985</v>
      </c>
      <c r="C197" s="821" t="s">
        <v>987</v>
      </c>
      <c r="D197" s="821" t="s">
        <v>988</v>
      </c>
    </row>
    <row r="198" spans="1:4">
      <c r="A198" s="821">
        <v>197</v>
      </c>
      <c r="B198" s="821" t="s">
        <v>985</v>
      </c>
      <c r="C198" s="821" t="s">
        <v>985</v>
      </c>
      <c r="D198" s="821" t="s">
        <v>986</v>
      </c>
    </row>
    <row r="199" spans="1:4">
      <c r="A199" s="821">
        <v>198</v>
      </c>
      <c r="B199" s="821" t="s">
        <v>985</v>
      </c>
      <c r="C199" s="821" t="s">
        <v>989</v>
      </c>
      <c r="D199" s="821" t="s">
        <v>990</v>
      </c>
    </row>
    <row r="200" spans="1:4">
      <c r="A200" s="821">
        <v>199</v>
      </c>
      <c r="B200" s="821" t="s">
        <v>985</v>
      </c>
      <c r="C200" s="821" t="s">
        <v>991</v>
      </c>
      <c r="D200" s="821" t="s">
        <v>992</v>
      </c>
    </row>
    <row r="201" spans="1:4">
      <c r="A201" s="821">
        <v>200</v>
      </c>
      <c r="B201" s="821" t="s">
        <v>985</v>
      </c>
      <c r="C201" s="821" t="s">
        <v>993</v>
      </c>
      <c r="D201" s="821" t="s">
        <v>994</v>
      </c>
    </row>
    <row r="202" spans="1:4">
      <c r="A202" s="821">
        <v>201</v>
      </c>
      <c r="B202" s="821" t="s">
        <v>985</v>
      </c>
      <c r="C202" s="821" t="s">
        <v>995</v>
      </c>
      <c r="D202" s="821" t="s">
        <v>996</v>
      </c>
    </row>
    <row r="203" spans="1:4">
      <c r="A203" s="821">
        <v>202</v>
      </c>
      <c r="B203" s="821" t="s">
        <v>985</v>
      </c>
      <c r="C203" s="821" t="s">
        <v>997</v>
      </c>
      <c r="D203" s="821" t="s">
        <v>998</v>
      </c>
    </row>
    <row r="204" spans="1:4">
      <c r="A204" s="821">
        <v>203</v>
      </c>
      <c r="B204" s="821" t="s">
        <v>999</v>
      </c>
      <c r="C204" s="821" t="s">
        <v>1001</v>
      </c>
      <c r="D204" s="821" t="s">
        <v>1002</v>
      </c>
    </row>
    <row r="205" spans="1:4">
      <c r="A205" s="821">
        <v>204</v>
      </c>
      <c r="B205" s="821" t="s">
        <v>999</v>
      </c>
      <c r="C205" s="821" t="s">
        <v>1003</v>
      </c>
      <c r="D205" s="821" t="s">
        <v>1004</v>
      </c>
    </row>
    <row r="206" spans="1:4">
      <c r="A206" s="821">
        <v>205</v>
      </c>
      <c r="B206" s="821" t="s">
        <v>999</v>
      </c>
      <c r="C206" s="821" t="s">
        <v>1005</v>
      </c>
      <c r="D206" s="821" t="s">
        <v>1006</v>
      </c>
    </row>
    <row r="207" spans="1:4">
      <c r="A207" s="821">
        <v>206</v>
      </c>
      <c r="B207" s="821" t="s">
        <v>999</v>
      </c>
      <c r="C207" s="821" t="s">
        <v>1007</v>
      </c>
      <c r="D207" s="821" t="s">
        <v>1008</v>
      </c>
    </row>
    <row r="208" spans="1:4">
      <c r="A208" s="821">
        <v>207</v>
      </c>
      <c r="B208" s="821" t="s">
        <v>999</v>
      </c>
      <c r="C208" s="821" t="s">
        <v>999</v>
      </c>
      <c r="D208" s="821" t="s">
        <v>1000</v>
      </c>
    </row>
    <row r="209" spans="1:4">
      <c r="A209" s="821">
        <v>208</v>
      </c>
      <c r="B209" s="821" t="s">
        <v>999</v>
      </c>
      <c r="C209" s="821" t="s">
        <v>1009</v>
      </c>
      <c r="D209" s="821" t="s">
        <v>1010</v>
      </c>
    </row>
    <row r="210" spans="1:4">
      <c r="A210" s="821">
        <v>209</v>
      </c>
      <c r="B210" s="821" t="s">
        <v>999</v>
      </c>
      <c r="C210" s="821" t="s">
        <v>1011</v>
      </c>
      <c r="D210" s="821" t="s">
        <v>1012</v>
      </c>
    </row>
    <row r="211" spans="1:4">
      <c r="A211" s="821">
        <v>210</v>
      </c>
      <c r="B211" s="821" t="s">
        <v>999</v>
      </c>
      <c r="C211" s="821" t="s">
        <v>1013</v>
      </c>
      <c r="D211" s="821" t="s">
        <v>1014</v>
      </c>
    </row>
    <row r="212" spans="1:4">
      <c r="A212" s="821">
        <v>211</v>
      </c>
      <c r="B212" s="821" t="s">
        <v>999</v>
      </c>
      <c r="C212" s="821" t="s">
        <v>1015</v>
      </c>
      <c r="D212" s="821" t="s">
        <v>1016</v>
      </c>
    </row>
    <row r="213" spans="1:4">
      <c r="A213" s="821">
        <v>212</v>
      </c>
      <c r="B213" s="821" t="s">
        <v>999</v>
      </c>
      <c r="C213" s="821" t="s">
        <v>1017</v>
      </c>
      <c r="D213" s="821" t="s">
        <v>1018</v>
      </c>
    </row>
    <row r="214" spans="1:4">
      <c r="A214" s="821">
        <v>213</v>
      </c>
      <c r="B214" s="821" t="s">
        <v>999</v>
      </c>
      <c r="C214" s="821" t="s">
        <v>1019</v>
      </c>
      <c r="D214" s="821" t="s">
        <v>1020</v>
      </c>
    </row>
    <row r="215" spans="1:4">
      <c r="A215" s="821">
        <v>214</v>
      </c>
      <c r="B215" s="821" t="s">
        <v>999</v>
      </c>
      <c r="C215" s="821" t="s">
        <v>1021</v>
      </c>
      <c r="D215" s="821" t="s">
        <v>1022</v>
      </c>
    </row>
    <row r="216" spans="1:4">
      <c r="A216" s="821">
        <v>215</v>
      </c>
      <c r="B216" s="821" t="s">
        <v>999</v>
      </c>
      <c r="C216" s="821" t="s">
        <v>1023</v>
      </c>
      <c r="D216" s="821" t="s">
        <v>1024</v>
      </c>
    </row>
    <row r="217" spans="1:4">
      <c r="A217" s="821">
        <v>216</v>
      </c>
      <c r="B217" s="821" t="s">
        <v>1025</v>
      </c>
      <c r="C217" s="821" t="s">
        <v>1027</v>
      </c>
      <c r="D217" s="821" t="s">
        <v>1028</v>
      </c>
    </row>
    <row r="218" spans="1:4">
      <c r="A218" s="821">
        <v>217</v>
      </c>
      <c r="B218" s="821" t="s">
        <v>1025</v>
      </c>
      <c r="C218" s="821" t="s">
        <v>1029</v>
      </c>
      <c r="D218" s="821" t="s">
        <v>1030</v>
      </c>
    </row>
    <row r="219" spans="1:4">
      <c r="A219" s="821">
        <v>218</v>
      </c>
      <c r="B219" s="821" t="s">
        <v>1025</v>
      </c>
      <c r="C219" s="821" t="s">
        <v>1031</v>
      </c>
      <c r="D219" s="821" t="s">
        <v>1032</v>
      </c>
    </row>
    <row r="220" spans="1:4">
      <c r="A220" s="821">
        <v>219</v>
      </c>
      <c r="B220" s="821" t="s">
        <v>1025</v>
      </c>
      <c r="C220" s="821" t="s">
        <v>1033</v>
      </c>
      <c r="D220" s="821" t="s">
        <v>1034</v>
      </c>
    </row>
    <row r="221" spans="1:4">
      <c r="A221" s="821">
        <v>220</v>
      </c>
      <c r="B221" s="821" t="s">
        <v>1025</v>
      </c>
      <c r="C221" s="821" t="s">
        <v>1035</v>
      </c>
      <c r="D221" s="821" t="s">
        <v>1036</v>
      </c>
    </row>
    <row r="222" spans="1:4">
      <c r="A222" s="821">
        <v>221</v>
      </c>
      <c r="B222" s="821" t="s">
        <v>1025</v>
      </c>
      <c r="C222" s="821" t="s">
        <v>1037</v>
      </c>
      <c r="D222" s="821" t="s">
        <v>1038</v>
      </c>
    </row>
    <row r="223" spans="1:4">
      <c r="A223" s="821">
        <v>222</v>
      </c>
      <c r="B223" s="821" t="s">
        <v>1025</v>
      </c>
      <c r="C223" s="821" t="s">
        <v>1039</v>
      </c>
      <c r="D223" s="821" t="s">
        <v>1040</v>
      </c>
    </row>
    <row r="224" spans="1:4">
      <c r="A224" s="821">
        <v>223</v>
      </c>
      <c r="B224" s="821" t="s">
        <v>1025</v>
      </c>
      <c r="C224" s="821" t="s">
        <v>1025</v>
      </c>
      <c r="D224" s="821" t="s">
        <v>1026</v>
      </c>
    </row>
    <row r="225" spans="1:4">
      <c r="A225" s="821">
        <v>224</v>
      </c>
      <c r="B225" s="821" t="s">
        <v>1025</v>
      </c>
      <c r="C225" s="821" t="s">
        <v>1041</v>
      </c>
      <c r="D225" s="821" t="s">
        <v>1042</v>
      </c>
    </row>
    <row r="226" spans="1:4">
      <c r="A226" s="821">
        <v>225</v>
      </c>
      <c r="B226" s="821" t="s">
        <v>1025</v>
      </c>
      <c r="C226" s="821" t="s">
        <v>1043</v>
      </c>
      <c r="D226" s="821" t="s">
        <v>1044</v>
      </c>
    </row>
    <row r="227" spans="1:4">
      <c r="A227" s="821">
        <v>226</v>
      </c>
      <c r="B227" s="821" t="s">
        <v>1025</v>
      </c>
      <c r="C227" s="821" t="s">
        <v>1045</v>
      </c>
      <c r="D227" s="821" t="s">
        <v>1046</v>
      </c>
    </row>
    <row r="228" spans="1:4">
      <c r="A228" s="821">
        <v>227</v>
      </c>
      <c r="B228" s="821" t="s">
        <v>1025</v>
      </c>
      <c r="C228" s="821" t="s">
        <v>1047</v>
      </c>
      <c r="D228" s="821" t="s">
        <v>1048</v>
      </c>
    </row>
    <row r="229" spans="1:4">
      <c r="A229" s="821">
        <v>228</v>
      </c>
      <c r="B229" s="821" t="s">
        <v>1025</v>
      </c>
      <c r="C229" s="821" t="s">
        <v>1049</v>
      </c>
      <c r="D229" s="821" t="s">
        <v>1050</v>
      </c>
    </row>
    <row r="230" spans="1:4">
      <c r="A230" s="821">
        <v>229</v>
      </c>
      <c r="B230" s="821" t="s">
        <v>1025</v>
      </c>
      <c r="C230" s="821" t="s">
        <v>752</v>
      </c>
      <c r="D230" s="821" t="s">
        <v>1051</v>
      </c>
    </row>
    <row r="231" spans="1:4">
      <c r="A231" s="821">
        <v>230</v>
      </c>
      <c r="B231" s="821" t="s">
        <v>1025</v>
      </c>
      <c r="C231" s="821" t="s">
        <v>1052</v>
      </c>
      <c r="D231" s="821" t="s">
        <v>1053</v>
      </c>
    </row>
    <row r="232" spans="1:4">
      <c r="A232" s="821">
        <v>231</v>
      </c>
      <c r="B232" s="821" t="s">
        <v>1054</v>
      </c>
      <c r="C232" s="821" t="s">
        <v>1056</v>
      </c>
      <c r="D232" s="821" t="s">
        <v>1057</v>
      </c>
    </row>
    <row r="233" spans="1:4">
      <c r="A233" s="821">
        <v>232</v>
      </c>
      <c r="B233" s="821" t="s">
        <v>1054</v>
      </c>
      <c r="C233" s="821" t="s">
        <v>1058</v>
      </c>
      <c r="D233" s="821" t="s">
        <v>1059</v>
      </c>
    </row>
    <row r="234" spans="1:4">
      <c r="A234" s="821">
        <v>233</v>
      </c>
      <c r="B234" s="821" t="s">
        <v>1054</v>
      </c>
      <c r="C234" s="821" t="s">
        <v>1060</v>
      </c>
      <c r="D234" s="821" t="s">
        <v>1061</v>
      </c>
    </row>
    <row r="235" spans="1:4">
      <c r="A235" s="821">
        <v>234</v>
      </c>
      <c r="B235" s="821" t="s">
        <v>1054</v>
      </c>
      <c r="C235" s="821" t="s">
        <v>1062</v>
      </c>
      <c r="D235" s="821" t="s">
        <v>1063</v>
      </c>
    </row>
    <row r="236" spans="1:4">
      <c r="A236" s="821">
        <v>235</v>
      </c>
      <c r="B236" s="821" t="s">
        <v>1054</v>
      </c>
      <c r="C236" s="821" t="s">
        <v>1064</v>
      </c>
      <c r="D236" s="821" t="s">
        <v>1065</v>
      </c>
    </row>
    <row r="237" spans="1:4">
      <c r="A237" s="821">
        <v>236</v>
      </c>
      <c r="B237" s="821" t="s">
        <v>1054</v>
      </c>
      <c r="C237" s="821" t="s">
        <v>1054</v>
      </c>
      <c r="D237" s="821" t="s">
        <v>1055</v>
      </c>
    </row>
    <row r="238" spans="1:4">
      <c r="A238" s="821">
        <v>237</v>
      </c>
      <c r="B238" s="821" t="s">
        <v>1054</v>
      </c>
      <c r="C238" s="821" t="s">
        <v>1066</v>
      </c>
      <c r="D238" s="821" t="s">
        <v>1067</v>
      </c>
    </row>
    <row r="239" spans="1:4">
      <c r="A239" s="821">
        <v>238</v>
      </c>
      <c r="B239" s="821" t="s">
        <v>1054</v>
      </c>
      <c r="C239" s="821" t="s">
        <v>1068</v>
      </c>
      <c r="D239" s="821" t="s">
        <v>1069</v>
      </c>
    </row>
    <row r="240" spans="1:4">
      <c r="A240" s="821">
        <v>239</v>
      </c>
      <c r="B240" s="821" t="s">
        <v>1054</v>
      </c>
      <c r="C240" s="821" t="s">
        <v>1070</v>
      </c>
      <c r="D240" s="821" t="s">
        <v>1071</v>
      </c>
    </row>
    <row r="241" spans="1:4">
      <c r="A241" s="821">
        <v>240</v>
      </c>
      <c r="B241" s="821" t="s">
        <v>1072</v>
      </c>
      <c r="C241" s="821" t="s">
        <v>1072</v>
      </c>
      <c r="D241" s="821" t="s">
        <v>1073</v>
      </c>
    </row>
    <row r="242" spans="1:4">
      <c r="A242" s="821">
        <v>241</v>
      </c>
      <c r="B242" s="821" t="s">
        <v>2024</v>
      </c>
      <c r="C242" s="821" t="s">
        <v>2026</v>
      </c>
      <c r="D242" s="821" t="s">
        <v>2027</v>
      </c>
    </row>
    <row r="243" spans="1:4">
      <c r="A243" s="821">
        <v>242</v>
      </c>
      <c r="B243" s="821" t="s">
        <v>2024</v>
      </c>
      <c r="C243" s="821" t="s">
        <v>2028</v>
      </c>
      <c r="D243" s="821" t="s">
        <v>2029</v>
      </c>
    </row>
    <row r="244" spans="1:4">
      <c r="A244" s="821">
        <v>243</v>
      </c>
      <c r="B244" s="821" t="s">
        <v>2024</v>
      </c>
      <c r="C244" s="821" t="s">
        <v>2030</v>
      </c>
      <c r="D244" s="821" t="s">
        <v>2031</v>
      </c>
    </row>
    <row r="245" spans="1:4">
      <c r="A245" s="821">
        <v>244</v>
      </c>
      <c r="B245" s="821" t="s">
        <v>2024</v>
      </c>
      <c r="C245" s="821" t="s">
        <v>2032</v>
      </c>
      <c r="D245" s="821" t="s">
        <v>2033</v>
      </c>
    </row>
    <row r="246" spans="1:4">
      <c r="A246" s="821">
        <v>245</v>
      </c>
      <c r="B246" s="821" t="s">
        <v>2024</v>
      </c>
      <c r="C246" s="821" t="s">
        <v>2034</v>
      </c>
      <c r="D246" s="821" t="s">
        <v>2035</v>
      </c>
    </row>
    <row r="247" spans="1:4">
      <c r="A247" s="821">
        <v>246</v>
      </c>
      <c r="B247" s="821" t="s">
        <v>2024</v>
      </c>
      <c r="C247" s="821" t="s">
        <v>2036</v>
      </c>
      <c r="D247" s="821" t="s">
        <v>2037</v>
      </c>
    </row>
    <row r="248" spans="1:4">
      <c r="A248" s="821">
        <v>247</v>
      </c>
      <c r="B248" s="821" t="s">
        <v>2024</v>
      </c>
      <c r="C248" s="821" t="s">
        <v>2038</v>
      </c>
      <c r="D248" s="821" t="s">
        <v>2039</v>
      </c>
    </row>
    <row r="249" spans="1:4">
      <c r="A249" s="821">
        <v>248</v>
      </c>
      <c r="B249" s="821" t="s">
        <v>2024</v>
      </c>
      <c r="C249" s="821" t="s">
        <v>2040</v>
      </c>
      <c r="D249" s="821" t="s">
        <v>2041</v>
      </c>
    </row>
    <row r="250" spans="1:4">
      <c r="A250" s="821">
        <v>249</v>
      </c>
      <c r="B250" s="821" t="s">
        <v>2024</v>
      </c>
      <c r="C250" s="821" t="s">
        <v>2024</v>
      </c>
      <c r="D250" s="821" t="s">
        <v>2025</v>
      </c>
    </row>
    <row r="251" spans="1:4">
      <c r="A251" s="821">
        <v>250</v>
      </c>
      <c r="B251" s="821" t="s">
        <v>2024</v>
      </c>
      <c r="C251" s="821" t="s">
        <v>2042</v>
      </c>
      <c r="D251" s="821" t="s">
        <v>2043</v>
      </c>
    </row>
    <row r="252" spans="1:4">
      <c r="A252" s="821">
        <v>251</v>
      </c>
      <c r="B252" s="821" t="s">
        <v>1074</v>
      </c>
      <c r="C252" s="821" t="s">
        <v>1074</v>
      </c>
      <c r="D252" s="821" t="s">
        <v>1075</v>
      </c>
    </row>
    <row r="253" spans="1:4">
      <c r="A253" s="821">
        <v>252</v>
      </c>
      <c r="B253" s="821" t="s">
        <v>1076</v>
      </c>
      <c r="C253" s="821" t="s">
        <v>1076</v>
      </c>
      <c r="D253" s="821" t="s">
        <v>1077</v>
      </c>
    </row>
    <row r="254" spans="1:4">
      <c r="A254" s="821">
        <v>253</v>
      </c>
      <c r="B254" s="821" t="s">
        <v>2044</v>
      </c>
      <c r="C254" s="821" t="s">
        <v>2046</v>
      </c>
      <c r="D254" s="821" t="s">
        <v>2047</v>
      </c>
    </row>
    <row r="255" spans="1:4">
      <c r="A255" s="821">
        <v>254</v>
      </c>
      <c r="B255" s="821" t="s">
        <v>2044</v>
      </c>
      <c r="C255" s="821" t="s">
        <v>2048</v>
      </c>
      <c r="D255" s="821" t="s">
        <v>2049</v>
      </c>
    </row>
    <row r="256" spans="1:4">
      <c r="A256" s="821">
        <v>255</v>
      </c>
      <c r="B256" s="821" t="s">
        <v>2044</v>
      </c>
      <c r="C256" s="821" t="s">
        <v>2050</v>
      </c>
      <c r="D256" s="821" t="s">
        <v>2051</v>
      </c>
    </row>
    <row r="257" spans="1:4">
      <c r="A257" s="821">
        <v>256</v>
      </c>
      <c r="B257" s="821" t="s">
        <v>2044</v>
      </c>
      <c r="C257" s="821" t="s">
        <v>2052</v>
      </c>
      <c r="D257" s="821" t="s">
        <v>2053</v>
      </c>
    </row>
    <row r="258" spans="1:4">
      <c r="A258" s="821">
        <v>257</v>
      </c>
      <c r="B258" s="821" t="s">
        <v>2044</v>
      </c>
      <c r="C258" s="821" t="s">
        <v>2054</v>
      </c>
      <c r="D258" s="821" t="s">
        <v>2055</v>
      </c>
    </row>
    <row r="259" spans="1:4">
      <c r="A259" s="821">
        <v>258</v>
      </c>
      <c r="B259" s="821" t="s">
        <v>2044</v>
      </c>
      <c r="C259" s="821" t="s">
        <v>2056</v>
      </c>
      <c r="D259" s="821" t="s">
        <v>2057</v>
      </c>
    </row>
    <row r="260" spans="1:4">
      <c r="A260" s="821">
        <v>259</v>
      </c>
      <c r="B260" s="821" t="s">
        <v>2044</v>
      </c>
      <c r="C260" s="821" t="s">
        <v>2058</v>
      </c>
      <c r="D260" s="821" t="s">
        <v>2059</v>
      </c>
    </row>
    <row r="261" spans="1:4">
      <c r="A261" s="821">
        <v>260</v>
      </c>
      <c r="B261" s="821" t="s">
        <v>2044</v>
      </c>
      <c r="C261" s="821" t="s">
        <v>2060</v>
      </c>
      <c r="D261" s="821" t="s">
        <v>2061</v>
      </c>
    </row>
    <row r="262" spans="1:4">
      <c r="A262" s="821">
        <v>261</v>
      </c>
      <c r="B262" s="821" t="s">
        <v>2044</v>
      </c>
      <c r="C262" s="821" t="s">
        <v>2044</v>
      </c>
      <c r="D262" s="821" t="s">
        <v>2045</v>
      </c>
    </row>
    <row r="263" spans="1:4">
      <c r="A263" s="821">
        <v>262</v>
      </c>
      <c r="B263" s="821" t="s">
        <v>2044</v>
      </c>
      <c r="C263" s="821" t="s">
        <v>2062</v>
      </c>
      <c r="D263" s="821" t="s">
        <v>2063</v>
      </c>
    </row>
    <row r="264" spans="1:4">
      <c r="A264" s="821">
        <v>263</v>
      </c>
      <c r="B264" s="821" t="s">
        <v>2044</v>
      </c>
      <c r="C264" s="821" t="s">
        <v>2064</v>
      </c>
      <c r="D264" s="821" t="s">
        <v>2065</v>
      </c>
    </row>
    <row r="265" spans="1:4">
      <c r="A265" s="821">
        <v>264</v>
      </c>
      <c r="B265" s="821" t="s">
        <v>1078</v>
      </c>
      <c r="C265" s="821" t="s">
        <v>1078</v>
      </c>
      <c r="D265" s="821" t="s">
        <v>1079</v>
      </c>
    </row>
    <row r="266" spans="1:4">
      <c r="A266" s="821">
        <v>265</v>
      </c>
      <c r="B266" s="821" t="s">
        <v>1080</v>
      </c>
      <c r="C266" s="821" t="s">
        <v>1082</v>
      </c>
      <c r="D266" s="821" t="s">
        <v>1083</v>
      </c>
    </row>
    <row r="267" spans="1:4">
      <c r="A267" s="821">
        <v>266</v>
      </c>
      <c r="B267" s="821" t="s">
        <v>1080</v>
      </c>
      <c r="C267" s="821" t="s">
        <v>1084</v>
      </c>
      <c r="D267" s="821" t="s">
        <v>1085</v>
      </c>
    </row>
    <row r="268" spans="1:4">
      <c r="A268" s="821">
        <v>267</v>
      </c>
      <c r="B268" s="821" t="s">
        <v>1080</v>
      </c>
      <c r="C268" s="821" t="s">
        <v>1086</v>
      </c>
      <c r="D268" s="821" t="s">
        <v>1087</v>
      </c>
    </row>
    <row r="269" spans="1:4">
      <c r="A269" s="821">
        <v>268</v>
      </c>
      <c r="B269" s="821" t="s">
        <v>1080</v>
      </c>
      <c r="C269" s="821" t="s">
        <v>1088</v>
      </c>
      <c r="D269" s="821" t="s">
        <v>1089</v>
      </c>
    </row>
    <row r="270" spans="1:4">
      <c r="A270" s="821">
        <v>269</v>
      </c>
      <c r="B270" s="821" t="s">
        <v>1080</v>
      </c>
      <c r="C270" s="821" t="s">
        <v>1090</v>
      </c>
      <c r="D270" s="821" t="s">
        <v>1091</v>
      </c>
    </row>
    <row r="271" spans="1:4">
      <c r="A271" s="821">
        <v>270</v>
      </c>
      <c r="B271" s="821" t="s">
        <v>1080</v>
      </c>
      <c r="C271" s="821" t="s">
        <v>1011</v>
      </c>
      <c r="D271" s="821" t="s">
        <v>1092</v>
      </c>
    </row>
    <row r="272" spans="1:4">
      <c r="A272" s="821">
        <v>271</v>
      </c>
      <c r="B272" s="821" t="s">
        <v>1080</v>
      </c>
      <c r="C272" s="821" t="s">
        <v>1093</v>
      </c>
      <c r="D272" s="821" t="s">
        <v>1094</v>
      </c>
    </row>
    <row r="273" spans="1:4">
      <c r="A273" s="821">
        <v>272</v>
      </c>
      <c r="B273" s="821" t="s">
        <v>1080</v>
      </c>
      <c r="C273" s="821" t="s">
        <v>1095</v>
      </c>
      <c r="D273" s="821" t="s">
        <v>1096</v>
      </c>
    </row>
    <row r="274" spans="1:4">
      <c r="A274" s="821">
        <v>273</v>
      </c>
      <c r="B274" s="821" t="s">
        <v>1080</v>
      </c>
      <c r="C274" s="821" t="s">
        <v>1097</v>
      </c>
      <c r="D274" s="821" t="s">
        <v>1098</v>
      </c>
    </row>
    <row r="275" spans="1:4">
      <c r="A275" s="821">
        <v>274</v>
      </c>
      <c r="B275" s="821" t="s">
        <v>1080</v>
      </c>
      <c r="C275" s="821" t="s">
        <v>1080</v>
      </c>
      <c r="D275" s="821" t="s">
        <v>1081</v>
      </c>
    </row>
    <row r="276" spans="1:4">
      <c r="A276" s="821">
        <v>275</v>
      </c>
      <c r="B276" s="821" t="s">
        <v>1080</v>
      </c>
      <c r="C276" s="821" t="s">
        <v>1099</v>
      </c>
      <c r="D276" s="821" t="s">
        <v>1100</v>
      </c>
    </row>
    <row r="277" spans="1:4">
      <c r="A277" s="821">
        <v>276</v>
      </c>
      <c r="B277" s="821" t="s">
        <v>1080</v>
      </c>
      <c r="C277" s="821" t="s">
        <v>1101</v>
      </c>
      <c r="D277" s="821" t="s">
        <v>1102</v>
      </c>
    </row>
    <row r="278" spans="1:4">
      <c r="A278" s="821">
        <v>277</v>
      </c>
      <c r="B278" s="821" t="s">
        <v>1080</v>
      </c>
      <c r="C278" s="821" t="s">
        <v>1103</v>
      </c>
      <c r="D278" s="821" t="s">
        <v>1104</v>
      </c>
    </row>
    <row r="279" spans="1:4">
      <c r="A279" s="821">
        <v>278</v>
      </c>
      <c r="B279" s="821" t="s">
        <v>1105</v>
      </c>
      <c r="C279" s="821" t="s">
        <v>1105</v>
      </c>
      <c r="D279" s="821" t="s">
        <v>1106</v>
      </c>
    </row>
    <row r="280" spans="1:4">
      <c r="A280" s="821">
        <v>279</v>
      </c>
      <c r="B280" s="821" t="s">
        <v>2066</v>
      </c>
      <c r="C280" s="821" t="s">
        <v>2068</v>
      </c>
      <c r="D280" s="821" t="s">
        <v>2069</v>
      </c>
    </row>
    <row r="281" spans="1:4">
      <c r="A281" s="821">
        <v>280</v>
      </c>
      <c r="B281" s="821" t="s">
        <v>2066</v>
      </c>
      <c r="C281" s="821" t="s">
        <v>2070</v>
      </c>
      <c r="D281" s="821" t="s">
        <v>2071</v>
      </c>
    </row>
    <row r="282" spans="1:4">
      <c r="A282" s="821">
        <v>281</v>
      </c>
      <c r="B282" s="821" t="s">
        <v>2066</v>
      </c>
      <c r="C282" s="821" t="s">
        <v>2072</v>
      </c>
      <c r="D282" s="821" t="s">
        <v>2073</v>
      </c>
    </row>
    <row r="283" spans="1:4">
      <c r="A283" s="821">
        <v>282</v>
      </c>
      <c r="B283" s="821" t="s">
        <v>2066</v>
      </c>
      <c r="C283" s="821" t="s">
        <v>1009</v>
      </c>
      <c r="D283" s="821" t="s">
        <v>2074</v>
      </c>
    </row>
    <row r="284" spans="1:4">
      <c r="A284" s="821">
        <v>283</v>
      </c>
      <c r="B284" s="821" t="s">
        <v>2066</v>
      </c>
      <c r="C284" s="821" t="s">
        <v>2075</v>
      </c>
      <c r="D284" s="821" t="s">
        <v>2076</v>
      </c>
    </row>
    <row r="285" spans="1:4">
      <c r="A285" s="821">
        <v>284</v>
      </c>
      <c r="B285" s="821" t="s">
        <v>2066</v>
      </c>
      <c r="C285" s="821" t="s">
        <v>2077</v>
      </c>
      <c r="D285" s="821" t="s">
        <v>2078</v>
      </c>
    </row>
    <row r="286" spans="1:4">
      <c r="A286" s="821">
        <v>285</v>
      </c>
      <c r="B286" s="821" t="s">
        <v>2066</v>
      </c>
      <c r="C286" s="821" t="s">
        <v>2066</v>
      </c>
      <c r="D286" s="821" t="s">
        <v>2067</v>
      </c>
    </row>
    <row r="287" spans="1:4">
      <c r="A287" s="821">
        <v>286</v>
      </c>
      <c r="B287" s="821" t="s">
        <v>2066</v>
      </c>
      <c r="C287" s="821" t="s">
        <v>2079</v>
      </c>
      <c r="D287" s="821" t="s">
        <v>2080</v>
      </c>
    </row>
    <row r="288" spans="1:4">
      <c r="A288" s="821">
        <v>287</v>
      </c>
      <c r="B288" s="821" t="s">
        <v>2066</v>
      </c>
      <c r="C288" s="821" t="s">
        <v>2081</v>
      </c>
      <c r="D288" s="821" t="s">
        <v>2082</v>
      </c>
    </row>
    <row r="289" spans="1:4">
      <c r="A289" s="821">
        <v>288</v>
      </c>
      <c r="B289" s="821" t="s">
        <v>2066</v>
      </c>
      <c r="C289" s="821" t="s">
        <v>2083</v>
      </c>
      <c r="D289" s="821" t="s">
        <v>2084</v>
      </c>
    </row>
    <row r="290" spans="1:4">
      <c r="A290" s="821">
        <v>289</v>
      </c>
      <c r="B290" s="821" t="s">
        <v>1107</v>
      </c>
      <c r="C290" s="821" t="s">
        <v>1107</v>
      </c>
      <c r="D290" s="821" t="s">
        <v>1108</v>
      </c>
    </row>
    <row r="291" spans="1:4">
      <c r="A291" s="821">
        <v>290</v>
      </c>
      <c r="B291" s="821" t="s">
        <v>1109</v>
      </c>
      <c r="C291" s="821" t="s">
        <v>1111</v>
      </c>
      <c r="D291" s="821" t="s">
        <v>1112</v>
      </c>
    </row>
    <row r="292" spans="1:4">
      <c r="A292" s="821">
        <v>291</v>
      </c>
      <c r="B292" s="821" t="s">
        <v>1109</v>
      </c>
      <c r="C292" s="821" t="s">
        <v>1113</v>
      </c>
      <c r="D292" s="821" t="s">
        <v>1114</v>
      </c>
    </row>
    <row r="293" spans="1:4">
      <c r="A293" s="821">
        <v>292</v>
      </c>
      <c r="B293" s="821" t="s">
        <v>1109</v>
      </c>
      <c r="C293" s="821" t="s">
        <v>790</v>
      </c>
      <c r="D293" s="821" t="s">
        <v>1115</v>
      </c>
    </row>
    <row r="294" spans="1:4">
      <c r="A294" s="821">
        <v>293</v>
      </c>
      <c r="B294" s="821" t="s">
        <v>1109</v>
      </c>
      <c r="C294" s="821" t="s">
        <v>1116</v>
      </c>
      <c r="D294" s="821" t="s">
        <v>1117</v>
      </c>
    </row>
    <row r="295" spans="1:4">
      <c r="A295" s="821">
        <v>294</v>
      </c>
      <c r="B295" s="821" t="s">
        <v>1109</v>
      </c>
      <c r="C295" s="821" t="s">
        <v>1118</v>
      </c>
      <c r="D295" s="821" t="s">
        <v>1119</v>
      </c>
    </row>
    <row r="296" spans="1:4">
      <c r="A296" s="821">
        <v>295</v>
      </c>
      <c r="B296" s="821" t="s">
        <v>1109</v>
      </c>
      <c r="C296" s="821" t="s">
        <v>1120</v>
      </c>
      <c r="D296" s="821" t="s">
        <v>1121</v>
      </c>
    </row>
    <row r="297" spans="1:4">
      <c r="A297" s="821">
        <v>296</v>
      </c>
      <c r="B297" s="821" t="s">
        <v>1109</v>
      </c>
      <c r="C297" s="821" t="s">
        <v>1064</v>
      </c>
      <c r="D297" s="821" t="s">
        <v>1122</v>
      </c>
    </row>
    <row r="298" spans="1:4">
      <c r="A298" s="821">
        <v>297</v>
      </c>
      <c r="B298" s="821" t="s">
        <v>1109</v>
      </c>
      <c r="C298" s="821" t="s">
        <v>1123</v>
      </c>
      <c r="D298" s="821" t="s">
        <v>1124</v>
      </c>
    </row>
    <row r="299" spans="1:4">
      <c r="A299" s="821">
        <v>298</v>
      </c>
      <c r="B299" s="821" t="s">
        <v>1109</v>
      </c>
      <c r="C299" s="821" t="s">
        <v>1109</v>
      </c>
      <c r="D299" s="821" t="s">
        <v>1110</v>
      </c>
    </row>
    <row r="300" spans="1:4">
      <c r="A300" s="821">
        <v>299</v>
      </c>
      <c r="B300" s="821" t="s">
        <v>1109</v>
      </c>
      <c r="C300" s="821" t="s">
        <v>1125</v>
      </c>
      <c r="D300" s="821" t="s">
        <v>1126</v>
      </c>
    </row>
    <row r="301" spans="1:4">
      <c r="A301" s="821">
        <v>300</v>
      </c>
      <c r="B301" s="821" t="s">
        <v>1109</v>
      </c>
      <c r="C301" s="821" t="s">
        <v>1127</v>
      </c>
      <c r="D301" s="821" t="s">
        <v>1128</v>
      </c>
    </row>
    <row r="302" spans="1:4">
      <c r="A302" s="821">
        <v>301</v>
      </c>
      <c r="B302" s="821" t="s">
        <v>1109</v>
      </c>
      <c r="C302" s="821" t="s">
        <v>1129</v>
      </c>
      <c r="D302" s="821" t="s">
        <v>1130</v>
      </c>
    </row>
    <row r="303" spans="1:4">
      <c r="A303" s="821">
        <v>302</v>
      </c>
      <c r="B303" s="821" t="s">
        <v>1131</v>
      </c>
      <c r="C303" s="821" t="s">
        <v>1133</v>
      </c>
      <c r="D303" s="821" t="s">
        <v>1134</v>
      </c>
    </row>
    <row r="304" spans="1:4">
      <c r="A304" s="821">
        <v>303</v>
      </c>
      <c r="B304" s="821" t="s">
        <v>1131</v>
      </c>
      <c r="C304" s="821" t="s">
        <v>1135</v>
      </c>
      <c r="D304" s="821" t="s">
        <v>1136</v>
      </c>
    </row>
    <row r="305" spans="1:4">
      <c r="A305" s="821">
        <v>304</v>
      </c>
      <c r="B305" s="821" t="s">
        <v>1131</v>
      </c>
      <c r="C305" s="821" t="s">
        <v>1137</v>
      </c>
      <c r="D305" s="821" t="s">
        <v>1138</v>
      </c>
    </row>
    <row r="306" spans="1:4">
      <c r="A306" s="821">
        <v>305</v>
      </c>
      <c r="B306" s="821" t="s">
        <v>1131</v>
      </c>
      <c r="C306" s="821" t="s">
        <v>1139</v>
      </c>
      <c r="D306" s="821" t="s">
        <v>1140</v>
      </c>
    </row>
    <row r="307" spans="1:4">
      <c r="A307" s="821">
        <v>306</v>
      </c>
      <c r="B307" s="821" t="s">
        <v>1131</v>
      </c>
      <c r="C307" s="821" t="s">
        <v>1141</v>
      </c>
      <c r="D307" s="821" t="s">
        <v>1142</v>
      </c>
    </row>
    <row r="308" spans="1:4">
      <c r="A308" s="821">
        <v>307</v>
      </c>
      <c r="B308" s="821" t="s">
        <v>1131</v>
      </c>
      <c r="C308" s="821" t="s">
        <v>1143</v>
      </c>
      <c r="D308" s="821" t="s">
        <v>1144</v>
      </c>
    </row>
    <row r="309" spans="1:4">
      <c r="A309" s="821">
        <v>308</v>
      </c>
      <c r="B309" s="821" t="s">
        <v>1131</v>
      </c>
      <c r="C309" s="821" t="s">
        <v>1131</v>
      </c>
      <c r="D309" s="821" t="s">
        <v>1132</v>
      </c>
    </row>
    <row r="310" spans="1:4">
      <c r="A310" s="821">
        <v>309</v>
      </c>
      <c r="B310" s="821" t="s">
        <v>1131</v>
      </c>
      <c r="C310" s="821" t="s">
        <v>1145</v>
      </c>
      <c r="D310" s="821" t="s">
        <v>1146</v>
      </c>
    </row>
    <row r="311" spans="1:4">
      <c r="A311" s="821">
        <v>310</v>
      </c>
      <c r="B311" s="821" t="s">
        <v>1147</v>
      </c>
      <c r="C311" s="821" t="s">
        <v>1147</v>
      </c>
      <c r="D311" s="821" t="s">
        <v>1148</v>
      </c>
    </row>
    <row r="312" spans="1:4">
      <c r="A312" s="821">
        <v>311</v>
      </c>
      <c r="B312" s="821" t="s">
        <v>1149</v>
      </c>
      <c r="C312" s="821" t="s">
        <v>1151</v>
      </c>
      <c r="D312" s="821" t="s">
        <v>1152</v>
      </c>
    </row>
    <row r="313" spans="1:4">
      <c r="A313" s="821">
        <v>312</v>
      </c>
      <c r="B313" s="821" t="s">
        <v>1149</v>
      </c>
      <c r="C313" s="821" t="s">
        <v>1153</v>
      </c>
      <c r="D313" s="821" t="s">
        <v>1154</v>
      </c>
    </row>
    <row r="314" spans="1:4">
      <c r="A314" s="821">
        <v>313</v>
      </c>
      <c r="B314" s="821" t="s">
        <v>1149</v>
      </c>
      <c r="C314" s="821" t="s">
        <v>1155</v>
      </c>
      <c r="D314" s="821" t="s">
        <v>1156</v>
      </c>
    </row>
    <row r="315" spans="1:4">
      <c r="A315" s="821">
        <v>314</v>
      </c>
      <c r="B315" s="821" t="s">
        <v>1149</v>
      </c>
      <c r="C315" s="821" t="s">
        <v>1157</v>
      </c>
      <c r="D315" s="821" t="s">
        <v>1158</v>
      </c>
    </row>
    <row r="316" spans="1:4">
      <c r="A316" s="821">
        <v>315</v>
      </c>
      <c r="B316" s="821" t="s">
        <v>1149</v>
      </c>
      <c r="C316" s="821" t="s">
        <v>1159</v>
      </c>
      <c r="D316" s="821" t="s">
        <v>1160</v>
      </c>
    </row>
    <row r="317" spans="1:4">
      <c r="A317" s="821">
        <v>316</v>
      </c>
      <c r="B317" s="821" t="s">
        <v>1149</v>
      </c>
      <c r="C317" s="821" t="s">
        <v>1161</v>
      </c>
      <c r="D317" s="821" t="s">
        <v>1162</v>
      </c>
    </row>
    <row r="318" spans="1:4">
      <c r="A318" s="821">
        <v>317</v>
      </c>
      <c r="B318" s="821" t="s">
        <v>1149</v>
      </c>
      <c r="C318" s="821" t="s">
        <v>1163</v>
      </c>
      <c r="D318" s="821" t="s">
        <v>1164</v>
      </c>
    </row>
    <row r="319" spans="1:4">
      <c r="A319" s="821">
        <v>318</v>
      </c>
      <c r="B319" s="821" t="s">
        <v>1149</v>
      </c>
      <c r="C319" s="821" t="s">
        <v>1165</v>
      </c>
      <c r="D319" s="821" t="s">
        <v>1166</v>
      </c>
    </row>
    <row r="320" spans="1:4">
      <c r="A320" s="821">
        <v>319</v>
      </c>
      <c r="B320" s="821" t="s">
        <v>1149</v>
      </c>
      <c r="C320" s="821" t="s">
        <v>1149</v>
      </c>
      <c r="D320" s="821" t="s">
        <v>1150</v>
      </c>
    </row>
    <row r="321" spans="1:4">
      <c r="A321" s="821">
        <v>320</v>
      </c>
      <c r="B321" s="821" t="s">
        <v>1149</v>
      </c>
      <c r="C321" s="821" t="s">
        <v>1167</v>
      </c>
      <c r="D321" s="821" t="s">
        <v>1168</v>
      </c>
    </row>
    <row r="322" spans="1:4">
      <c r="A322" s="821">
        <v>321</v>
      </c>
      <c r="B322" s="821" t="s">
        <v>1169</v>
      </c>
      <c r="C322" s="821" t="s">
        <v>1171</v>
      </c>
      <c r="D322" s="821" t="s">
        <v>1172</v>
      </c>
    </row>
    <row r="323" spans="1:4">
      <c r="A323" s="821">
        <v>322</v>
      </c>
      <c r="B323" s="821" t="s">
        <v>1169</v>
      </c>
      <c r="C323" s="821" t="s">
        <v>1173</v>
      </c>
      <c r="D323" s="821" t="s">
        <v>1174</v>
      </c>
    </row>
    <row r="324" spans="1:4">
      <c r="A324" s="821">
        <v>323</v>
      </c>
      <c r="B324" s="821" t="s">
        <v>1169</v>
      </c>
      <c r="C324" s="821" t="s">
        <v>1175</v>
      </c>
      <c r="D324" s="821" t="s">
        <v>1176</v>
      </c>
    </row>
    <row r="325" spans="1:4">
      <c r="A325" s="821">
        <v>324</v>
      </c>
      <c r="B325" s="821" t="s">
        <v>1169</v>
      </c>
      <c r="C325" s="821" t="s">
        <v>1177</v>
      </c>
      <c r="D325" s="821" t="s">
        <v>1178</v>
      </c>
    </row>
    <row r="326" spans="1:4">
      <c r="A326" s="821">
        <v>325</v>
      </c>
      <c r="B326" s="821" t="s">
        <v>1169</v>
      </c>
      <c r="C326" s="821" t="s">
        <v>1179</v>
      </c>
      <c r="D326" s="821" t="s">
        <v>1180</v>
      </c>
    </row>
    <row r="327" spans="1:4">
      <c r="A327" s="821">
        <v>326</v>
      </c>
      <c r="B327" s="821" t="s">
        <v>1169</v>
      </c>
      <c r="C327" s="821" t="s">
        <v>1169</v>
      </c>
      <c r="D327" s="821" t="s">
        <v>1170</v>
      </c>
    </row>
    <row r="328" spans="1:4">
      <c r="A328" s="821">
        <v>327</v>
      </c>
      <c r="B328" s="821" t="s">
        <v>1169</v>
      </c>
      <c r="C328" s="821" t="s">
        <v>1181</v>
      </c>
      <c r="D328" s="821" t="s">
        <v>1182</v>
      </c>
    </row>
    <row r="329" spans="1:4">
      <c r="A329" s="821">
        <v>328</v>
      </c>
      <c r="B329" s="821" t="s">
        <v>1169</v>
      </c>
      <c r="C329" s="821" t="s">
        <v>1183</v>
      </c>
      <c r="D329" s="821" t="s">
        <v>1184</v>
      </c>
    </row>
    <row r="330" spans="1:4">
      <c r="A330" s="821">
        <v>329</v>
      </c>
      <c r="B330" s="821" t="s">
        <v>1185</v>
      </c>
      <c r="C330" s="821" t="s">
        <v>1187</v>
      </c>
      <c r="D330" s="821" t="s">
        <v>1188</v>
      </c>
    </row>
    <row r="331" spans="1:4">
      <c r="A331" s="821">
        <v>330</v>
      </c>
      <c r="B331" s="821" t="s">
        <v>1185</v>
      </c>
      <c r="C331" s="821" t="s">
        <v>1189</v>
      </c>
      <c r="D331" s="821" t="s">
        <v>1190</v>
      </c>
    </row>
    <row r="332" spans="1:4">
      <c r="A332" s="821">
        <v>331</v>
      </c>
      <c r="B332" s="821" t="s">
        <v>1185</v>
      </c>
      <c r="C332" s="821" t="s">
        <v>1191</v>
      </c>
      <c r="D332" s="821" t="s">
        <v>1192</v>
      </c>
    </row>
    <row r="333" spans="1:4">
      <c r="A333" s="821">
        <v>332</v>
      </c>
      <c r="B333" s="821" t="s">
        <v>1185</v>
      </c>
      <c r="C333" s="821" t="s">
        <v>1193</v>
      </c>
      <c r="D333" s="821" t="s">
        <v>1194</v>
      </c>
    </row>
    <row r="334" spans="1:4">
      <c r="A334" s="821">
        <v>333</v>
      </c>
      <c r="B334" s="821" t="s">
        <v>1185</v>
      </c>
      <c r="C334" s="821" t="s">
        <v>1195</v>
      </c>
      <c r="D334" s="821" t="s">
        <v>1196</v>
      </c>
    </row>
    <row r="335" spans="1:4">
      <c r="A335" s="821">
        <v>334</v>
      </c>
      <c r="B335" s="821" t="s">
        <v>1185</v>
      </c>
      <c r="C335" s="821" t="s">
        <v>1185</v>
      </c>
      <c r="D335" s="821" t="s">
        <v>1186</v>
      </c>
    </row>
    <row r="336" spans="1:4">
      <c r="A336" s="821">
        <v>335</v>
      </c>
      <c r="B336" s="821" t="s">
        <v>1197</v>
      </c>
      <c r="C336" s="821" t="s">
        <v>1197</v>
      </c>
      <c r="D336" s="821" t="s">
        <v>1198</v>
      </c>
    </row>
    <row r="337" spans="1:4">
      <c r="A337" s="821">
        <v>336</v>
      </c>
      <c r="B337" s="821" t="s">
        <v>2085</v>
      </c>
      <c r="C337" s="821" t="s">
        <v>2087</v>
      </c>
      <c r="D337" s="821" t="s">
        <v>2088</v>
      </c>
    </row>
    <row r="338" spans="1:4">
      <c r="A338" s="821">
        <v>337</v>
      </c>
      <c r="B338" s="821" t="s">
        <v>2085</v>
      </c>
      <c r="C338" s="821" t="s">
        <v>2089</v>
      </c>
      <c r="D338" s="821" t="s">
        <v>2090</v>
      </c>
    </row>
    <row r="339" spans="1:4">
      <c r="A339" s="821">
        <v>338</v>
      </c>
      <c r="B339" s="821" t="s">
        <v>2085</v>
      </c>
      <c r="C339" s="821" t="s">
        <v>2091</v>
      </c>
      <c r="D339" s="821" t="s">
        <v>2092</v>
      </c>
    </row>
    <row r="340" spans="1:4">
      <c r="A340" s="821">
        <v>339</v>
      </c>
      <c r="B340" s="821" t="s">
        <v>2085</v>
      </c>
      <c r="C340" s="821" t="s">
        <v>2093</v>
      </c>
      <c r="D340" s="821" t="s">
        <v>2094</v>
      </c>
    </row>
    <row r="341" spans="1:4">
      <c r="A341" s="821">
        <v>340</v>
      </c>
      <c r="B341" s="821" t="s">
        <v>2085</v>
      </c>
      <c r="C341" s="821" t="s">
        <v>2095</v>
      </c>
      <c r="D341" s="821" t="s">
        <v>2096</v>
      </c>
    </row>
    <row r="342" spans="1:4">
      <c r="A342" s="821">
        <v>341</v>
      </c>
      <c r="B342" s="821" t="s">
        <v>2085</v>
      </c>
      <c r="C342" s="821" t="s">
        <v>2097</v>
      </c>
      <c r="D342" s="821" t="s">
        <v>2098</v>
      </c>
    </row>
    <row r="343" spans="1:4">
      <c r="A343" s="821">
        <v>342</v>
      </c>
      <c r="B343" s="821" t="s">
        <v>2085</v>
      </c>
      <c r="C343" s="821" t="s">
        <v>2099</v>
      </c>
      <c r="D343" s="821" t="s">
        <v>2100</v>
      </c>
    </row>
    <row r="344" spans="1:4">
      <c r="A344" s="821">
        <v>343</v>
      </c>
      <c r="B344" s="821" t="s">
        <v>2085</v>
      </c>
      <c r="C344" s="821" t="s">
        <v>2101</v>
      </c>
      <c r="D344" s="821" t="s">
        <v>2102</v>
      </c>
    </row>
    <row r="345" spans="1:4">
      <c r="A345" s="821">
        <v>344</v>
      </c>
      <c r="B345" s="821" t="s">
        <v>2085</v>
      </c>
      <c r="C345" s="821" t="s">
        <v>2085</v>
      </c>
      <c r="D345" s="821" t="s">
        <v>2086</v>
      </c>
    </row>
    <row r="346" spans="1:4">
      <c r="A346" s="821">
        <v>345</v>
      </c>
      <c r="B346" s="821" t="s">
        <v>2085</v>
      </c>
      <c r="C346" s="821" t="s">
        <v>2103</v>
      </c>
      <c r="D346" s="821" t="s">
        <v>2104</v>
      </c>
    </row>
    <row r="347" spans="1:4">
      <c r="A347" s="821">
        <v>346</v>
      </c>
      <c r="B347" s="821" t="s">
        <v>1199</v>
      </c>
      <c r="C347" s="821" t="s">
        <v>1199</v>
      </c>
      <c r="D347" s="821" t="s">
        <v>1200</v>
      </c>
    </row>
    <row r="348" spans="1:4">
      <c r="A348" s="821">
        <v>347</v>
      </c>
      <c r="B348" s="821" t="s">
        <v>2105</v>
      </c>
      <c r="C348" s="821" t="s">
        <v>2107</v>
      </c>
      <c r="D348" s="821" t="s">
        <v>2108</v>
      </c>
    </row>
    <row r="349" spans="1:4">
      <c r="A349" s="821">
        <v>348</v>
      </c>
      <c r="B349" s="821" t="s">
        <v>2105</v>
      </c>
      <c r="C349" s="821" t="s">
        <v>2109</v>
      </c>
      <c r="D349" s="821" t="s">
        <v>2110</v>
      </c>
    </row>
    <row r="350" spans="1:4">
      <c r="A350" s="821">
        <v>349</v>
      </c>
      <c r="B350" s="821" t="s">
        <v>2105</v>
      </c>
      <c r="C350" s="821" t="s">
        <v>2111</v>
      </c>
      <c r="D350" s="821" t="s">
        <v>2112</v>
      </c>
    </row>
    <row r="351" spans="1:4">
      <c r="A351" s="821">
        <v>350</v>
      </c>
      <c r="B351" s="821" t="s">
        <v>2105</v>
      </c>
      <c r="C351" s="821" t="s">
        <v>1191</v>
      </c>
      <c r="D351" s="821" t="s">
        <v>2113</v>
      </c>
    </row>
    <row r="352" spans="1:4">
      <c r="A352" s="821">
        <v>351</v>
      </c>
      <c r="B352" s="821" t="s">
        <v>2105</v>
      </c>
      <c r="C352" s="821" t="s">
        <v>2016</v>
      </c>
      <c r="D352" s="821" t="s">
        <v>2114</v>
      </c>
    </row>
    <row r="353" spans="1:4">
      <c r="A353" s="821">
        <v>352</v>
      </c>
      <c r="B353" s="821" t="s">
        <v>2105</v>
      </c>
      <c r="C353" s="821" t="s">
        <v>2115</v>
      </c>
      <c r="D353" s="821" t="s">
        <v>2116</v>
      </c>
    </row>
    <row r="354" spans="1:4">
      <c r="A354" s="821">
        <v>353</v>
      </c>
      <c r="B354" s="821" t="s">
        <v>2105</v>
      </c>
      <c r="C354" s="821" t="s">
        <v>2117</v>
      </c>
      <c r="D354" s="821" t="s">
        <v>2118</v>
      </c>
    </row>
    <row r="355" spans="1:4">
      <c r="A355" s="821">
        <v>354</v>
      </c>
      <c r="B355" s="821" t="s">
        <v>2105</v>
      </c>
      <c r="C355" s="821" t="s">
        <v>2119</v>
      </c>
      <c r="D355" s="821" t="s">
        <v>2120</v>
      </c>
    </row>
    <row r="356" spans="1:4">
      <c r="A356" s="821">
        <v>355</v>
      </c>
      <c r="B356" s="821" t="s">
        <v>2105</v>
      </c>
      <c r="C356" s="821" t="s">
        <v>1088</v>
      </c>
      <c r="D356" s="821" t="s">
        <v>2121</v>
      </c>
    </row>
    <row r="357" spans="1:4">
      <c r="A357" s="821">
        <v>356</v>
      </c>
      <c r="B357" s="821" t="s">
        <v>2105</v>
      </c>
      <c r="C357" s="821" t="s">
        <v>2122</v>
      </c>
      <c r="D357" s="821" t="s">
        <v>2123</v>
      </c>
    </row>
    <row r="358" spans="1:4">
      <c r="A358" s="821">
        <v>357</v>
      </c>
      <c r="B358" s="821" t="s">
        <v>2105</v>
      </c>
      <c r="C358" s="821" t="s">
        <v>2124</v>
      </c>
      <c r="D358" s="821" t="s">
        <v>2125</v>
      </c>
    </row>
    <row r="359" spans="1:4">
      <c r="A359" s="821">
        <v>358</v>
      </c>
      <c r="B359" s="821" t="s">
        <v>2105</v>
      </c>
      <c r="C359" s="821" t="s">
        <v>2126</v>
      </c>
      <c r="D359" s="821" t="s">
        <v>2127</v>
      </c>
    </row>
    <row r="360" spans="1:4">
      <c r="A360" s="821">
        <v>359</v>
      </c>
      <c r="B360" s="821" t="s">
        <v>2105</v>
      </c>
      <c r="C360" s="821" t="s">
        <v>1019</v>
      </c>
      <c r="D360" s="821" t="s">
        <v>2128</v>
      </c>
    </row>
    <row r="361" spans="1:4">
      <c r="A361" s="821">
        <v>360</v>
      </c>
      <c r="B361" s="821" t="s">
        <v>2105</v>
      </c>
      <c r="C361" s="821" t="s">
        <v>2129</v>
      </c>
      <c r="D361" s="821" t="s">
        <v>2130</v>
      </c>
    </row>
    <row r="362" spans="1:4">
      <c r="A362" s="821">
        <v>361</v>
      </c>
      <c r="B362" s="821" t="s">
        <v>2105</v>
      </c>
      <c r="C362" s="821" t="s">
        <v>2105</v>
      </c>
      <c r="D362" s="821" t="s">
        <v>2106</v>
      </c>
    </row>
    <row r="363" spans="1:4">
      <c r="A363" s="821">
        <v>362</v>
      </c>
      <c r="B363" s="821" t="s">
        <v>2105</v>
      </c>
      <c r="C363" s="821" t="s">
        <v>2131</v>
      </c>
      <c r="D363" s="821" t="s">
        <v>2132</v>
      </c>
    </row>
    <row r="364" spans="1:4">
      <c r="A364" s="821">
        <v>363</v>
      </c>
      <c r="B364" s="821" t="s">
        <v>1201</v>
      </c>
      <c r="C364" s="821" t="s">
        <v>1203</v>
      </c>
      <c r="D364" s="821" t="s">
        <v>1204</v>
      </c>
    </row>
    <row r="365" spans="1:4">
      <c r="A365" s="821">
        <v>364</v>
      </c>
      <c r="B365" s="821" t="s">
        <v>1201</v>
      </c>
      <c r="C365" s="821" t="s">
        <v>1205</v>
      </c>
      <c r="D365" s="821" t="s">
        <v>1206</v>
      </c>
    </row>
    <row r="366" spans="1:4">
      <c r="A366" s="821">
        <v>365</v>
      </c>
      <c r="B366" s="821" t="s">
        <v>1201</v>
      </c>
      <c r="C366" s="821" t="s">
        <v>1207</v>
      </c>
      <c r="D366" s="821" t="s">
        <v>1208</v>
      </c>
    </row>
    <row r="367" spans="1:4">
      <c r="A367" s="821">
        <v>366</v>
      </c>
      <c r="B367" s="821" t="s">
        <v>1201</v>
      </c>
      <c r="C367" s="821" t="s">
        <v>1209</v>
      </c>
      <c r="D367" s="821" t="s">
        <v>1210</v>
      </c>
    </row>
    <row r="368" spans="1:4">
      <c r="A368" s="821">
        <v>367</v>
      </c>
      <c r="B368" s="821" t="s">
        <v>1201</v>
      </c>
      <c r="C368" s="821" t="s">
        <v>1211</v>
      </c>
      <c r="D368" s="821" t="s">
        <v>1212</v>
      </c>
    </row>
    <row r="369" spans="1:4">
      <c r="A369" s="821">
        <v>368</v>
      </c>
      <c r="B369" s="821" t="s">
        <v>1201</v>
      </c>
      <c r="C369" s="821" t="s">
        <v>1213</v>
      </c>
      <c r="D369" s="821" t="s">
        <v>1214</v>
      </c>
    </row>
    <row r="370" spans="1:4">
      <c r="A370" s="821">
        <v>369</v>
      </c>
      <c r="B370" s="821" t="s">
        <v>1201</v>
      </c>
      <c r="C370" s="821" t="s">
        <v>1215</v>
      </c>
      <c r="D370" s="821" t="s">
        <v>1216</v>
      </c>
    </row>
    <row r="371" spans="1:4">
      <c r="A371" s="821">
        <v>370</v>
      </c>
      <c r="B371" s="821" t="s">
        <v>1201</v>
      </c>
      <c r="C371" s="821" t="s">
        <v>1201</v>
      </c>
      <c r="D371" s="821" t="s">
        <v>1202</v>
      </c>
    </row>
    <row r="372" spans="1:4">
      <c r="A372" s="821">
        <v>371</v>
      </c>
      <c r="B372" s="821" t="s">
        <v>1201</v>
      </c>
      <c r="C372" s="821" t="s">
        <v>1217</v>
      </c>
      <c r="D372" s="821" t="s">
        <v>1218</v>
      </c>
    </row>
    <row r="373" spans="1:4">
      <c r="A373" s="821">
        <v>372</v>
      </c>
      <c r="B373" s="821" t="s">
        <v>1219</v>
      </c>
      <c r="C373" s="821" t="s">
        <v>1221</v>
      </c>
      <c r="D373" s="821" t="s">
        <v>1222</v>
      </c>
    </row>
    <row r="374" spans="1:4">
      <c r="A374" s="821">
        <v>373</v>
      </c>
      <c r="B374" s="821" t="s">
        <v>1219</v>
      </c>
      <c r="C374" s="821" t="s">
        <v>1223</v>
      </c>
      <c r="D374" s="821" t="s">
        <v>1224</v>
      </c>
    </row>
    <row r="375" spans="1:4">
      <c r="A375" s="821">
        <v>374</v>
      </c>
      <c r="B375" s="821" t="s">
        <v>1219</v>
      </c>
      <c r="C375" s="821" t="s">
        <v>1225</v>
      </c>
      <c r="D375" s="821" t="s">
        <v>1226</v>
      </c>
    </row>
    <row r="376" spans="1:4">
      <c r="A376" s="821">
        <v>375</v>
      </c>
      <c r="B376" s="821" t="s">
        <v>1219</v>
      </c>
      <c r="C376" s="821" t="s">
        <v>1227</v>
      </c>
      <c r="D376" s="821" t="s">
        <v>1228</v>
      </c>
    </row>
    <row r="377" spans="1:4">
      <c r="A377" s="821">
        <v>376</v>
      </c>
      <c r="B377" s="821" t="s">
        <v>1219</v>
      </c>
      <c r="C377" s="821" t="s">
        <v>1229</v>
      </c>
      <c r="D377" s="821" t="s">
        <v>1230</v>
      </c>
    </row>
    <row r="378" spans="1:4">
      <c r="A378" s="821">
        <v>377</v>
      </c>
      <c r="B378" s="821" t="s">
        <v>1219</v>
      </c>
      <c r="C378" s="821" t="s">
        <v>1231</v>
      </c>
      <c r="D378" s="821" t="s">
        <v>1232</v>
      </c>
    </row>
    <row r="379" spans="1:4">
      <c r="A379" s="821">
        <v>378</v>
      </c>
      <c r="B379" s="821" t="s">
        <v>1219</v>
      </c>
      <c r="C379" s="821" t="s">
        <v>1233</v>
      </c>
      <c r="D379" s="821" t="s">
        <v>1234</v>
      </c>
    </row>
    <row r="380" spans="1:4">
      <c r="A380" s="821">
        <v>379</v>
      </c>
      <c r="B380" s="821" t="s">
        <v>1219</v>
      </c>
      <c r="C380" s="821" t="s">
        <v>1235</v>
      </c>
      <c r="D380" s="821" t="s">
        <v>1236</v>
      </c>
    </row>
    <row r="381" spans="1:4">
      <c r="A381" s="821">
        <v>380</v>
      </c>
      <c r="B381" s="821" t="s">
        <v>1219</v>
      </c>
      <c r="C381" s="821" t="s">
        <v>1237</v>
      </c>
      <c r="D381" s="821" t="s">
        <v>1238</v>
      </c>
    </row>
    <row r="382" spans="1:4">
      <c r="A382" s="821">
        <v>381</v>
      </c>
      <c r="B382" s="821" t="s">
        <v>1219</v>
      </c>
      <c r="C382" s="821" t="s">
        <v>1239</v>
      </c>
      <c r="D382" s="821" t="s">
        <v>1240</v>
      </c>
    </row>
    <row r="383" spans="1:4">
      <c r="A383" s="821">
        <v>382</v>
      </c>
      <c r="B383" s="821" t="s">
        <v>1219</v>
      </c>
      <c r="C383" s="821" t="s">
        <v>1241</v>
      </c>
      <c r="D383" s="821" t="s">
        <v>1242</v>
      </c>
    </row>
    <row r="384" spans="1:4">
      <c r="A384" s="821">
        <v>383</v>
      </c>
      <c r="B384" s="821" t="s">
        <v>1219</v>
      </c>
      <c r="C384" s="821" t="s">
        <v>1219</v>
      </c>
      <c r="D384" s="821" t="s">
        <v>1220</v>
      </c>
    </row>
    <row r="385" spans="1:4">
      <c r="A385" s="821">
        <v>384</v>
      </c>
      <c r="B385" s="821" t="s">
        <v>1243</v>
      </c>
      <c r="C385" s="821" t="s">
        <v>1243</v>
      </c>
      <c r="D385" s="821" t="s">
        <v>1244</v>
      </c>
    </row>
    <row r="386" spans="1:4">
      <c r="A386" s="821">
        <v>385</v>
      </c>
      <c r="B386" s="821" t="s">
        <v>1245</v>
      </c>
      <c r="C386" s="821" t="s">
        <v>1245</v>
      </c>
      <c r="D386" s="821" t="s">
        <v>1246</v>
      </c>
    </row>
    <row r="387" spans="1:4">
      <c r="A387" s="821">
        <v>386</v>
      </c>
      <c r="B387" s="821" t="s">
        <v>1247</v>
      </c>
      <c r="C387" s="821" t="s">
        <v>1247</v>
      </c>
      <c r="D387" s="821" t="s">
        <v>1248</v>
      </c>
    </row>
    <row r="388" spans="1:4">
      <c r="A388" s="821">
        <v>387</v>
      </c>
      <c r="B388" s="821" t="s">
        <v>1249</v>
      </c>
      <c r="C388" s="821" t="s">
        <v>1249</v>
      </c>
      <c r="D388" s="821" t="s">
        <v>1250</v>
      </c>
    </row>
    <row r="389" spans="1:4">
      <c r="A389" s="821">
        <v>388</v>
      </c>
      <c r="B389" s="821" t="s">
        <v>1251</v>
      </c>
      <c r="C389" s="821" t="s">
        <v>1251</v>
      </c>
      <c r="D389" s="821" t="s">
        <v>1252</v>
      </c>
    </row>
    <row r="390" spans="1:4">
      <c r="A390" s="821">
        <v>389</v>
      </c>
      <c r="B390" s="821" t="s">
        <v>1253</v>
      </c>
      <c r="C390" s="821" t="s">
        <v>1253</v>
      </c>
      <c r="D390" s="821" t="s">
        <v>1254</v>
      </c>
    </row>
    <row r="391" spans="1:4">
      <c r="A391" s="821">
        <v>390</v>
      </c>
      <c r="B391" s="821" t="s">
        <v>1255</v>
      </c>
      <c r="C391" s="821" t="s">
        <v>1255</v>
      </c>
      <c r="D391" s="821" t="s">
        <v>1256</v>
      </c>
    </row>
    <row r="392" spans="1:4">
      <c r="A392" s="821">
        <v>391</v>
      </c>
      <c r="B392" s="821" t="s">
        <v>1257</v>
      </c>
      <c r="C392" s="821" t="s">
        <v>1257</v>
      </c>
      <c r="D392" s="821" t="s">
        <v>1258</v>
      </c>
    </row>
    <row r="393" spans="1:4">
      <c r="A393" s="821">
        <v>392</v>
      </c>
      <c r="B393" s="821" t="s">
        <v>1259</v>
      </c>
      <c r="C393" s="821" t="s">
        <v>1259</v>
      </c>
      <c r="D393" s="821" t="s">
        <v>1260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470</v>
      </c>
    </row>
    <row r="3" spans="2:4" ht="67.5">
      <c r="B3" s="51" t="s">
        <v>389</v>
      </c>
    </row>
    <row r="4" spans="2:4" ht="33.75">
      <c r="B4" s="51" t="s">
        <v>582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471</v>
      </c>
    </row>
    <row r="10" spans="2:4" ht="56.25">
      <c r="B10" s="51" t="s">
        <v>581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448</v>
      </c>
    </row>
    <row r="28" spans="1:2">
      <c r="B28" s="308" t="s">
        <v>447</v>
      </c>
    </row>
    <row r="29" spans="1:2">
      <c r="B29" s="402" t="s">
        <v>388</v>
      </c>
    </row>
    <row r="30" spans="1:2" ht="22.5">
      <c r="B30" s="308" t="s">
        <v>580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lipatova</cp:lastModifiedBy>
  <cp:lastPrinted>2013-08-29T08:11:20Z</cp:lastPrinted>
  <dcterms:created xsi:type="dcterms:W3CDTF">2004-05-21T07:18:45Z</dcterms:created>
  <dcterms:modified xsi:type="dcterms:W3CDTF">2022-04-26T17:18:53Z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